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.gjorgjieva\Desktop\meus 24.11.2017\2023-2024\"/>
    </mc:Choice>
  </mc:AlternateContent>
  <bookViews>
    <workbookView xWindow="0" yWindow="456" windowWidth="19440" windowHeight="11880"/>
  </bookViews>
  <sheets>
    <sheet name="ФДЕИОН анг" sheetId="1" r:id="rId1"/>
    <sheet name="ФДЕИОН мк" sheetId="2" r:id="rId2"/>
    <sheet name="ФДЕИОН анг+мк" sheetId="3" r:id="rId3"/>
    <sheet name="постдипломски" sheetId="4" r:id="rId4"/>
  </sheets>
  <calcPr calcId="162913"/>
</workbook>
</file>

<file path=xl/calcChain.xml><?xml version="1.0" encoding="utf-8"?>
<calcChain xmlns="http://schemas.openxmlformats.org/spreadsheetml/2006/main">
  <c r="Q30" i="3" l="1"/>
  <c r="Q29" i="3"/>
  <c r="Q28" i="3"/>
  <c r="Q22" i="3"/>
  <c r="Q21" i="3"/>
  <c r="Q19" i="3"/>
  <c r="Q17" i="3"/>
  <c r="Q12" i="3"/>
  <c r="Q10" i="3"/>
  <c r="Q30" i="2"/>
  <c r="Q29" i="2"/>
  <c r="Q28" i="2"/>
  <c r="Q22" i="2"/>
  <c r="Q21" i="2"/>
  <c r="Q19" i="2"/>
  <c r="Q17" i="2"/>
  <c r="Q12" i="2"/>
  <c r="Q10" i="2"/>
  <c r="Q30" i="1"/>
  <c r="Q29" i="1"/>
  <c r="Q28" i="1"/>
  <c r="Q22" i="1"/>
  <c r="Q21" i="1"/>
  <c r="Q19" i="1"/>
  <c r="Q17" i="1"/>
  <c r="Q12" i="1"/>
  <c r="Q10" i="1"/>
  <c r="P30" i="3"/>
  <c r="P29" i="3"/>
  <c r="P28" i="3"/>
  <c r="P27" i="3"/>
  <c r="P22" i="3"/>
  <c r="P21" i="3"/>
  <c r="P19" i="3"/>
  <c r="P17" i="3"/>
  <c r="P12" i="3"/>
  <c r="P10" i="3"/>
  <c r="P30" i="2"/>
  <c r="P29" i="2"/>
  <c r="P28" i="2"/>
  <c r="P27" i="2"/>
  <c r="P22" i="2"/>
  <c r="P21" i="2"/>
  <c r="P19" i="2"/>
  <c r="P17" i="2"/>
  <c r="P12" i="2"/>
  <c r="P10" i="2"/>
  <c r="K30" i="1"/>
  <c r="L30" i="1"/>
  <c r="M30" i="1"/>
  <c r="N30" i="1"/>
  <c r="O30" i="1"/>
  <c r="P30" i="1"/>
  <c r="K29" i="1"/>
  <c r="L29" i="1"/>
  <c r="M29" i="1"/>
  <c r="N29" i="1"/>
  <c r="O29" i="1"/>
  <c r="P29" i="1"/>
  <c r="K28" i="1"/>
  <c r="L28" i="1"/>
  <c r="M28" i="1"/>
  <c r="N28" i="1"/>
  <c r="O28" i="1"/>
  <c r="P28" i="1"/>
  <c r="K27" i="1"/>
  <c r="L27" i="1"/>
  <c r="M27" i="1"/>
  <c r="N27" i="1"/>
  <c r="O27" i="1"/>
  <c r="P27" i="1"/>
  <c r="K22" i="1"/>
  <c r="L22" i="1"/>
  <c r="M22" i="1"/>
  <c r="N22" i="1"/>
  <c r="O22" i="1"/>
  <c r="P22" i="1"/>
  <c r="K21" i="1"/>
  <c r="L21" i="1"/>
  <c r="M21" i="1"/>
  <c r="N21" i="1"/>
  <c r="O21" i="1"/>
  <c r="P21" i="1"/>
  <c r="K19" i="1"/>
  <c r="L19" i="1"/>
  <c r="M19" i="1"/>
  <c r="N19" i="1"/>
  <c r="O19" i="1"/>
  <c r="P19" i="1"/>
  <c r="K17" i="1"/>
  <c r="L17" i="1"/>
  <c r="M17" i="1"/>
  <c r="N17" i="1"/>
  <c r="O17" i="1"/>
  <c r="P17" i="1"/>
  <c r="P12" i="1"/>
  <c r="P10" i="1"/>
  <c r="D27" i="1"/>
  <c r="E27" i="1"/>
  <c r="F27" i="1"/>
  <c r="G27" i="1"/>
  <c r="H27" i="1"/>
  <c r="I27" i="1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C17" i="1"/>
  <c r="D17" i="1"/>
  <c r="E17" i="1"/>
  <c r="F17" i="1"/>
  <c r="G17" i="1"/>
  <c r="H17" i="1"/>
  <c r="I17" i="1"/>
  <c r="J17" i="1"/>
  <c r="C19" i="1"/>
  <c r="D19" i="1"/>
  <c r="E19" i="1"/>
  <c r="F19" i="1"/>
  <c r="G19" i="1"/>
  <c r="H19" i="1"/>
  <c r="I19" i="1"/>
  <c r="J19" i="1"/>
  <c r="C21" i="1"/>
  <c r="D21" i="1"/>
  <c r="E21" i="1"/>
  <c r="F21" i="1"/>
  <c r="G21" i="1"/>
  <c r="H21" i="1"/>
  <c r="I21" i="1"/>
  <c r="J21" i="1"/>
  <c r="C22" i="1"/>
  <c r="D22" i="1"/>
  <c r="E22" i="1"/>
  <c r="F22" i="1"/>
  <c r="G22" i="1"/>
  <c r="H22" i="1"/>
  <c r="I22" i="1"/>
  <c r="J22" i="1"/>
  <c r="C27" i="1"/>
  <c r="J27" i="1"/>
  <c r="C28" i="1"/>
  <c r="D28" i="1"/>
  <c r="E28" i="1"/>
  <c r="F28" i="1"/>
  <c r="G28" i="1"/>
  <c r="H28" i="1"/>
  <c r="I28" i="1"/>
  <c r="J28" i="1"/>
  <c r="C29" i="1"/>
  <c r="D29" i="1"/>
  <c r="E29" i="1"/>
  <c r="F29" i="1"/>
  <c r="G29" i="1"/>
  <c r="H29" i="1"/>
  <c r="I29" i="1"/>
  <c r="J29" i="1"/>
  <c r="C30" i="1"/>
  <c r="D30" i="1"/>
  <c r="E30" i="1"/>
  <c r="F30" i="1"/>
  <c r="G30" i="1"/>
  <c r="H30" i="1"/>
  <c r="I30" i="1"/>
  <c r="J30" i="1"/>
</calcChain>
</file>

<file path=xl/sharedStrings.xml><?xml version="1.0" encoding="utf-8"?>
<sst xmlns="http://schemas.openxmlformats.org/spreadsheetml/2006/main" count="276" uniqueCount="70">
  <si>
    <t>kod</t>
  </si>
  <si>
    <t xml:space="preserve">Деловна економија и организациони науки (англиски) </t>
  </si>
  <si>
    <t>Број на студенти кои запишале 1 година</t>
  </si>
  <si>
    <t>Број на студенти кои запишале 2 година</t>
  </si>
  <si>
    <t>Стапка на напредување од 1 во 2 година</t>
  </si>
  <si>
    <t>2009-10</t>
  </si>
  <si>
    <t>2010-11</t>
  </si>
  <si>
    <t>2011-12</t>
  </si>
  <si>
    <t>2012-13</t>
  </si>
  <si>
    <t>Број на студенти кои запишале 3 година</t>
  </si>
  <si>
    <t>Просечен GPA во 1 година</t>
  </si>
  <si>
    <t>Просечен GPA во 2 година</t>
  </si>
  <si>
    <t>Просечен GPA во 3 година</t>
  </si>
  <si>
    <t>Број на студенти под посебен режим</t>
  </si>
  <si>
    <t>Стапка на студенти под посебен режим</t>
  </si>
  <si>
    <t>Број на студенти во мирување</t>
  </si>
  <si>
    <t>Стапка на задржани студенти</t>
  </si>
  <si>
    <t>Стапка на откажани студенти</t>
  </si>
  <si>
    <t>Стапка на студенти во мирување</t>
  </si>
  <si>
    <t>Број на студентикои завршиле во 3 години</t>
  </si>
  <si>
    <t>Број на студентикои завршиле во 4 години</t>
  </si>
  <si>
    <t>Број на студентикои завршиле во 5 години</t>
  </si>
  <si>
    <t>Број на студентикои завршиле во 6 години и повеќе</t>
  </si>
  <si>
    <t>Стапка на студенти кои завршиле во пропишан рок</t>
  </si>
  <si>
    <t>Стапка на дипломирани студенти</t>
  </si>
  <si>
    <t>Стапка на студенти кои не дипломирале во предвидениот рок</t>
  </si>
  <si>
    <t>Просечен GPA на GPA на дипломирани во 3 години</t>
  </si>
  <si>
    <t>Просечен GPA на GPA на дипломирани во 4 години</t>
  </si>
  <si>
    <t>Просечен GPA на GPA на дипломирани во 5 години</t>
  </si>
  <si>
    <t>Просечен GPA на GPA на дипломирани во 6 и повеќе години</t>
  </si>
  <si>
    <t>Опис</t>
  </si>
  <si>
    <t>Стапка на напредување од 2 во 3 година</t>
  </si>
  <si>
    <t>Показатели за мерење на успехот на студентите</t>
  </si>
  <si>
    <t>Просечно време на завршување на студии (години)</t>
  </si>
  <si>
    <t xml:space="preserve">Деловна економија и организациони науки (македонски) </t>
  </si>
  <si>
    <t>Член</t>
  </si>
  <si>
    <t xml:space="preserve">Показатели за мерење на успехот и напредокот на студентите </t>
  </si>
  <si>
    <t xml:space="preserve">Деловна економија и организациони науки (македонски+англиски) </t>
  </si>
  <si>
    <t xml:space="preserve">Број на откажани студенти </t>
  </si>
  <si>
    <t>2013-14</t>
  </si>
  <si>
    <t>2014-15</t>
  </si>
  <si>
    <t>2015-16</t>
  </si>
  <si>
    <t>School of Business Economics and Management</t>
  </si>
  <si>
    <t xml:space="preserve">MA English 3+1 - Specialization </t>
  </si>
  <si>
    <t>2012-2013</t>
  </si>
  <si>
    <t>2013-2014</t>
  </si>
  <si>
    <t>2014-2015</t>
  </si>
  <si>
    <t>Enrolments in year 1</t>
  </si>
  <si>
    <t>Number of progressing to year 2</t>
  </si>
  <si>
    <t>Average GPA per pass exam - entered year 1</t>
  </si>
  <si>
    <t>Average GPA per pass exam - entered year 2</t>
  </si>
  <si>
    <t>Number of graduated</t>
  </si>
  <si>
    <t>Number of students who passed all exams</t>
  </si>
  <si>
    <t xml:space="preserve">MA English 3+2 </t>
  </si>
  <si>
    <t>MA English 4+1</t>
  </si>
  <si>
    <t>MBA 4+1</t>
  </si>
  <si>
    <t xml:space="preserve">MA- Mk 3+1 - Specialization </t>
  </si>
  <si>
    <t xml:space="preserve">MA-MK  3+2 </t>
  </si>
  <si>
    <t>MA-MK 4+1</t>
  </si>
  <si>
    <t>2015-2016</t>
  </si>
  <si>
    <t>2016-17</t>
  </si>
  <si>
    <t>2016-2017</t>
  </si>
  <si>
    <t>/</t>
  </si>
  <si>
    <t>2017-2018</t>
  </si>
  <si>
    <t>2018-2019</t>
  </si>
  <si>
    <t>2019-2020</t>
  </si>
  <si>
    <t>2020-2021</t>
  </si>
  <si>
    <t>2021-2022</t>
  </si>
  <si>
    <t>2022-2023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</si>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</sst>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_-* #,##0.00\ &quot;ден.&quot;_-;\-* #,##0.00\ &quot;ден.&quot;_-;_-* &quot;-&quot;??\ &quot;ден.&quot;_-;_-@_-"/>
    <numFmt numFmtId="179" formatCode="_-* #,##0.00\ _д_е_н_._-;\-* #,##0.00\ _д_е_н_._-;_-* &quot;-&quot;??\ _д_е_н_._-;_-@_-"/>
    <numFmt numFmtId="180" formatCode="0.000%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6100"/>
      <name val="Calibri"/>
      <family val="2"/>
      <scheme val="minor"/>
    </font>
    <font>
      <b/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17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/>
    <xf numFmtId="0" fontId="1" fillId="0" borderId="2" xfId="4" applyFont="1" applyFill="1" applyBorder="1" applyAlignment="1">
      <alignment horizontal="right" wrapText="1"/>
    </xf>
    <xf numFmtId="10" fontId="0" fillId="3" borderId="1" xfId="0" applyNumberFormat="1" applyFill="1" applyBorder="1"/>
    <xf numFmtId="180" fontId="0" fillId="3" borderId="1" xfId="0" applyNumberForma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" xfId="4" applyFont="1" applyFill="1" applyBorder="1" applyAlignment="1">
      <alignment horizontal="right" wrapText="1"/>
    </xf>
    <xf numFmtId="0" fontId="0" fillId="0" borderId="1" xfId="0" applyNumberFormat="1" applyBorder="1"/>
    <xf numFmtId="2" fontId="0" fillId="0" borderId="1" xfId="0" applyNumberFormat="1" applyBorder="1"/>
    <xf numFmtId="0" fontId="2" fillId="0" borderId="1" xfId="2" applyNumberFormat="1" applyFont="1" applyBorder="1"/>
    <xf numFmtId="179" fontId="2" fillId="0" borderId="1" xfId="1" applyFont="1" applyBorder="1"/>
    <xf numFmtId="179" fontId="2" fillId="0" borderId="5" xfId="1" applyFont="1" applyBorder="1"/>
    <xf numFmtId="0" fontId="0" fillId="0" borderId="1" xfId="0" applyFill="1" applyBorder="1"/>
    <xf numFmtId="2" fontId="0" fillId="0" borderId="5" xfId="0" applyNumberFormat="1" applyBorder="1"/>
    <xf numFmtId="0" fontId="0" fillId="0" borderId="1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0" fontId="0" fillId="3" borderId="3" xfId="0" applyNumberFormat="1" applyFill="1" applyBorder="1"/>
    <xf numFmtId="179" fontId="2" fillId="0" borderId="3" xfId="1" applyFont="1" applyBorder="1"/>
    <xf numFmtId="0" fontId="1" fillId="0" borderId="7" xfId="4" applyFont="1" applyFill="1" applyBorder="1" applyAlignment="1">
      <alignment wrapText="1"/>
    </xf>
    <xf numFmtId="0" fontId="1" fillId="0" borderId="8" xfId="4" applyFont="1" applyFill="1" applyBorder="1" applyAlignment="1">
      <alignment wrapText="1"/>
    </xf>
    <xf numFmtId="0" fontId="1" fillId="0" borderId="9" xfId="4" applyFont="1" applyFill="1" applyBorder="1" applyAlignment="1">
      <alignment wrapText="1"/>
    </xf>
    <xf numFmtId="2" fontId="0" fillId="0" borderId="3" xfId="0" applyNumberFormat="1" applyBorder="1"/>
    <xf numFmtId="0" fontId="1" fillId="0" borderId="4" xfId="4" applyFont="1" applyFill="1" applyBorder="1" applyAlignment="1">
      <alignment horizontal="right" wrapText="1"/>
    </xf>
    <xf numFmtId="0" fontId="1" fillId="0" borderId="3" xfId="4" applyFont="1" applyFill="1" applyBorder="1" applyAlignment="1">
      <alignment horizontal="right" wrapText="1"/>
    </xf>
    <xf numFmtId="179" fontId="2" fillId="0" borderId="13" xfId="1" applyFont="1" applyBorder="1"/>
    <xf numFmtId="0" fontId="5" fillId="2" borderId="14" xfId="3" applyFont="1" applyBorder="1" applyAlignment="1"/>
    <xf numFmtId="0" fontId="5" fillId="2" borderId="15" xfId="3" applyFont="1" applyBorder="1" applyAlignment="1">
      <alignment horizontal="right"/>
    </xf>
    <xf numFmtId="0" fontId="5" fillId="2" borderId="16" xfId="3" applyFont="1" applyBorder="1" applyAlignment="1">
      <alignment horizontal="right"/>
    </xf>
    <xf numFmtId="0" fontId="5" fillId="2" borderId="17" xfId="3" applyFont="1" applyBorder="1" applyAlignment="1">
      <alignment horizontal="right"/>
    </xf>
    <xf numFmtId="0" fontId="3" fillId="2" borderId="14" xfId="3" applyBorder="1" applyAlignment="1"/>
    <xf numFmtId="3" fontId="0" fillId="0" borderId="0" xfId="0" applyNumberFormat="1"/>
    <xf numFmtId="1" fontId="0" fillId="0" borderId="1" xfId="0" applyNumberFormat="1" applyBorder="1"/>
    <xf numFmtId="3" fontId="0" fillId="3" borderId="1" xfId="0" applyNumberFormat="1" applyFill="1" applyBorder="1"/>
    <xf numFmtId="3" fontId="0" fillId="3" borderId="3" xfId="0" applyNumberFormat="1" applyFill="1" applyBorder="1"/>
    <xf numFmtId="2" fontId="0" fillId="0" borderId="13" xfId="0" applyNumberFormat="1" applyBorder="1"/>
    <xf numFmtId="0" fontId="0" fillId="0" borderId="0" xfId="0" applyAlignment="1">
      <alignment horizontal="right"/>
    </xf>
    <xf numFmtId="0" fontId="3" fillId="2" borderId="14" xfId="3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right"/>
    </xf>
    <xf numFmtId="10" fontId="0" fillId="3" borderId="3" xfId="0" applyNumberFormat="1" applyFill="1" applyBorder="1" applyAlignment="1">
      <alignment horizontal="right"/>
    </xf>
    <xf numFmtId="10" fontId="0" fillId="3" borderId="1" xfId="0" applyNumberFormat="1" applyFill="1" applyBorder="1" applyAlignment="1">
      <alignment horizontal="right"/>
    </xf>
    <xf numFmtId="179" fontId="2" fillId="0" borderId="3" xfId="1" applyFont="1" applyBorder="1" applyAlignment="1">
      <alignment horizontal="right"/>
    </xf>
    <xf numFmtId="179" fontId="2" fillId="0" borderId="1" xfId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" fontId="0" fillId="3" borderId="3" xfId="0" applyNumberFormat="1" applyFill="1" applyBorder="1" applyAlignment="1">
      <alignment horizontal="right"/>
    </xf>
    <xf numFmtId="1" fontId="0" fillId="3" borderId="1" xfId="0" applyNumberFormat="1" applyFill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13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0" fontId="5" fillId="2" borderId="14" xfId="3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19" xfId="3" applyFont="1" applyBorder="1" applyAlignment="1">
      <alignment horizontal="center" vertical="center"/>
    </xf>
    <xf numFmtId="0" fontId="6" fillId="2" borderId="20" xfId="3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2" borderId="19" xfId="3" applyFont="1" applyBorder="1" applyAlignment="1">
      <alignment horizontal="right"/>
    </xf>
    <xf numFmtId="0" fontId="6" fillId="2" borderId="24" xfId="3" applyFont="1" applyBorder="1" applyAlignment="1">
      <alignment horizontal="right"/>
    </xf>
    <xf numFmtId="0" fontId="6" fillId="2" borderId="14" xfId="3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5" fillId="2" borderId="12" xfId="3" applyFont="1" applyBorder="1" applyAlignment="1">
      <alignment horizontal="right"/>
    </xf>
    <xf numFmtId="0" fontId="7" fillId="0" borderId="21" xfId="0" applyFont="1" applyBorder="1" applyAlignment="1"/>
    <xf numFmtId="0" fontId="0" fillId="0" borderId="0" xfId="0" applyAlignment="1"/>
    <xf numFmtId="0" fontId="3" fillId="2" borderId="22" xfId="3" applyBorder="1" applyAlignment="1">
      <alignment horizontal="center" vertical="center"/>
    </xf>
    <xf numFmtId="0" fontId="3" fillId="2" borderId="23" xfId="3" applyBorder="1" applyAlignment="1">
      <alignment horizontal="center" vertical="center"/>
    </xf>
    <xf numFmtId="0" fontId="5" fillId="2" borderId="24" xfId="3" applyFont="1" applyBorder="1" applyAlignment="1">
      <alignment horizontal="center"/>
    </xf>
    <xf numFmtId="0" fontId="5" fillId="2" borderId="14" xfId="3" applyFont="1" applyBorder="1" applyAlignment="1">
      <alignment horizontal="center"/>
    </xf>
    <xf numFmtId="0" fontId="5" fillId="2" borderId="25" xfId="3" applyFont="1" applyBorder="1" applyAlignment="1">
      <alignment horizontal="center"/>
    </xf>
    <xf numFmtId="0" fontId="7" fillId="0" borderId="14" xfId="0" applyFont="1" applyBorder="1" applyAlignment="1"/>
    <xf numFmtId="0" fontId="7" fillId="0" borderId="25" xfId="0" applyFont="1" applyBorder="1" applyAlignment="1"/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2" borderId="15" xfId="3" applyFont="1" applyBorder="1" applyAlignment="1">
      <alignment horizontal="right"/>
    </xf>
    <xf numFmtId="0" fontId="6" fillId="2" borderId="16" xfId="3" applyFont="1" applyBorder="1" applyAlignment="1">
      <alignment horizontal="right"/>
    </xf>
    <xf numFmtId="0" fontId="6" fillId="2" borderId="17" xfId="3" applyFont="1" applyBorder="1" applyAlignment="1">
      <alignment horizontal="right"/>
    </xf>
    <xf numFmtId="0" fontId="6" fillId="2" borderId="26" xfId="3" applyFont="1" applyBorder="1" applyAlignment="1">
      <alignment horizontal="right"/>
    </xf>
    <xf numFmtId="0" fontId="4" fillId="0" borderId="27" xfId="0" applyFont="1" applyBorder="1" applyAlignment="1"/>
    <xf numFmtId="0" fontId="0" fillId="0" borderId="19" xfId="0" applyBorder="1"/>
    <xf numFmtId="0" fontId="0" fillId="0" borderId="28" xfId="0" applyBorder="1"/>
    <xf numFmtId="0" fontId="0" fillId="0" borderId="20" xfId="0" applyBorder="1"/>
    <xf numFmtId="0" fontId="0" fillId="0" borderId="0" xfId="0" applyAlignment="1">
      <alignment vertical="center"/>
    </xf>
    <xf numFmtId="0" fontId="5" fillId="2" borderId="14" xfId="3" applyFont="1" applyBorder="1" applyAlignment="1">
      <alignment horizontal="center" vertical="center"/>
    </xf>
    <xf numFmtId="10" fontId="0" fillId="3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3" fontId="0" fillId="3" borderId="1" xfId="0" applyNumberFormat="1" applyFill="1" applyBorder="1" applyAlignment="1">
      <alignment vertic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5" fillId="2" borderId="13" xfId="3" applyFont="1" applyBorder="1" applyAlignment="1">
      <alignment horizontal="right"/>
    </xf>
    <xf numFmtId="0" fontId="5" fillId="2" borderId="5" xfId="3" applyFont="1" applyBorder="1" applyAlignment="1">
      <alignment horizontal="right"/>
    </xf>
    <xf numFmtId="0" fontId="5" fillId="2" borderId="18" xfId="3" applyFont="1" applyBorder="1" applyAlignment="1">
      <alignment horizontal="right"/>
    </xf>
    <xf numFmtId="0" fontId="5" fillId="2" borderId="18" xfId="3" applyFont="1" applyBorder="1" applyAlignment="1">
      <alignment horizontal="right" vertical="center"/>
    </xf>
    <xf numFmtId="0" fontId="7" fillId="0" borderId="6" xfId="0" applyFont="1" applyBorder="1" applyAlignment="1"/>
    <xf numFmtId="0" fontId="1" fillId="0" borderId="32" xfId="4" applyFont="1" applyFill="1" applyBorder="1" applyAlignment="1">
      <alignment horizontal="right" wrapText="1"/>
    </xf>
    <xf numFmtId="0" fontId="9" fillId="0" borderId="1" xfId="0" applyFont="1" applyFill="1" applyBorder="1"/>
    <xf numFmtId="0" fontId="9" fillId="0" borderId="1" xfId="0" applyFont="1" applyBorder="1"/>
    <xf numFmtId="2" fontId="9" fillId="0" borderId="1" xfId="0" applyNumberFormat="1" applyFont="1" applyBorder="1"/>
    <xf numFmtId="10" fontId="0" fillId="3" borderId="4" xfId="0" applyNumberFormat="1" applyFill="1" applyBorder="1" applyAlignment="1">
      <alignment horizontal="right"/>
    </xf>
    <xf numFmtId="1" fontId="0" fillId="3" borderId="4" xfId="0" applyNumberFormat="1" applyFill="1" applyBorder="1" applyAlignment="1">
      <alignment horizontal="right"/>
    </xf>
  </cellXfs>
  <cellStyles count="5">
    <cellStyle name="Comma" xfId="1" builtinId="3"/>
    <cellStyle name="Currency" xfId="2" builtinId="4"/>
    <cellStyle name="Good" xfId="3" builtinId="26"/>
    <cellStyle name="Normal" xfId="0" builtinId="0"/>
    <cellStyle name="Normal_DEON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4"/>
  <sheetViews>
    <sheetView tabSelected="1" topLeftCell="A4" zoomScale="80" zoomScaleNormal="80" workbookViewId="0">
      <selection activeCell="D36" sqref="D36"/>
    </sheetView>
  </sheetViews>
  <sheetFormatPr defaultRowHeight="14.4" x14ac:dyDescent="0.3"/>
  <cols>
    <col min="1" max="1" width="3" bestFit="1" customWidth="1"/>
    <col min="2" max="2" width="57.88671875" bestFit="1" customWidth="1"/>
    <col min="3" max="7" width="11.109375" style="45" customWidth="1"/>
    <col min="8" max="8" width="10.5546875" style="45" customWidth="1"/>
    <col min="9" max="9" width="10.6640625" style="45" customWidth="1"/>
    <col min="10" max="10" width="8.5546875" style="45" customWidth="1"/>
    <col min="11" max="13" width="9.77734375" style="45" customWidth="1"/>
    <col min="14" max="15" width="9.6640625" style="45" customWidth="1"/>
    <col min="16" max="17" width="9.6640625" customWidth="1"/>
    <col min="18" max="18" width="8.88671875" customWidth="1"/>
    <col min="19" max="19" width="3" bestFit="1" customWidth="1"/>
  </cols>
  <sheetData>
    <row r="2" spans="1:19" x14ac:dyDescent="0.3">
      <c r="A2" s="67" t="s">
        <v>36</v>
      </c>
      <c r="B2" s="67"/>
      <c r="C2" s="67"/>
      <c r="D2" s="67"/>
      <c r="E2" s="67"/>
      <c r="F2" s="67"/>
    </row>
    <row r="3" spans="1:19" x14ac:dyDescent="0.3">
      <c r="B3" s="2"/>
    </row>
    <row r="4" spans="1:19" x14ac:dyDescent="0.3">
      <c r="A4" s="64" t="s">
        <v>1</v>
      </c>
      <c r="B4" s="64"/>
      <c r="C4" s="64"/>
      <c r="D4" s="64"/>
      <c r="E4" s="64"/>
      <c r="F4" s="64"/>
    </row>
    <row r="5" spans="1:19" ht="15" thickBot="1" x14ac:dyDescent="0.35"/>
    <row r="6" spans="1:19" x14ac:dyDescent="0.3">
      <c r="B6" s="65" t="s">
        <v>30</v>
      </c>
      <c r="C6" s="69"/>
      <c r="D6" s="70"/>
      <c r="E6" s="70"/>
      <c r="F6" s="70"/>
      <c r="G6" s="71"/>
      <c r="H6" s="71"/>
      <c r="I6" s="71"/>
      <c r="J6" s="46"/>
      <c r="K6" s="46"/>
      <c r="L6" s="46"/>
      <c r="M6" s="46"/>
      <c r="N6" s="46"/>
      <c r="O6" s="46"/>
      <c r="P6" s="39"/>
      <c r="Q6" s="39"/>
      <c r="R6" s="68" t="s">
        <v>35</v>
      </c>
    </row>
    <row r="7" spans="1:19" ht="15" thickBot="1" x14ac:dyDescent="0.35">
      <c r="B7" s="66"/>
      <c r="C7" s="86" t="s">
        <v>5</v>
      </c>
      <c r="D7" s="87" t="s">
        <v>6</v>
      </c>
      <c r="E7" s="87" t="s">
        <v>7</v>
      </c>
      <c r="F7" s="87" t="s">
        <v>8</v>
      </c>
      <c r="G7" s="87" t="s">
        <v>39</v>
      </c>
      <c r="H7" s="87" t="s">
        <v>40</v>
      </c>
      <c r="I7" s="87" t="s">
        <v>41</v>
      </c>
      <c r="J7" s="87" t="s">
        <v>60</v>
      </c>
      <c r="K7" s="87" t="s">
        <v>63</v>
      </c>
      <c r="L7" s="87" t="s">
        <v>64</v>
      </c>
      <c r="M7" s="87" t="s">
        <v>65</v>
      </c>
      <c r="N7" s="88" t="s">
        <v>66</v>
      </c>
      <c r="O7" s="89" t="s">
        <v>67</v>
      </c>
      <c r="P7" s="89" t="s">
        <v>68</v>
      </c>
      <c r="Q7" s="89" t="s">
        <v>69</v>
      </c>
      <c r="R7" s="90"/>
    </row>
    <row r="8" spans="1:19" x14ac:dyDescent="0.3">
      <c r="A8">
        <v>1</v>
      </c>
      <c r="B8" s="20" t="s">
        <v>2</v>
      </c>
      <c r="C8" s="47">
        <v>56</v>
      </c>
      <c r="D8" s="48">
        <v>65</v>
      </c>
      <c r="E8" s="48">
        <v>64</v>
      </c>
      <c r="F8" s="48">
        <v>56</v>
      </c>
      <c r="G8" s="48">
        <v>39</v>
      </c>
      <c r="H8" s="48">
        <v>31</v>
      </c>
      <c r="I8" s="48">
        <v>41</v>
      </c>
      <c r="J8" s="48">
        <v>43</v>
      </c>
      <c r="K8" s="48">
        <v>53</v>
      </c>
      <c r="L8" s="48">
        <v>79</v>
      </c>
      <c r="M8" s="48">
        <v>65</v>
      </c>
      <c r="N8" s="48">
        <v>59</v>
      </c>
      <c r="O8" s="48">
        <v>70</v>
      </c>
      <c r="P8" s="24">
        <v>97</v>
      </c>
      <c r="Q8" s="25">
        <v>88</v>
      </c>
      <c r="R8" s="91"/>
      <c r="S8">
        <v>1</v>
      </c>
    </row>
    <row r="9" spans="1:19" x14ac:dyDescent="0.3">
      <c r="A9">
        <v>2</v>
      </c>
      <c r="B9" s="21" t="s">
        <v>3</v>
      </c>
      <c r="C9" s="49">
        <v>48</v>
      </c>
      <c r="D9" s="50">
        <v>54</v>
      </c>
      <c r="E9" s="50">
        <v>56</v>
      </c>
      <c r="F9" s="50">
        <v>50</v>
      </c>
      <c r="G9" s="50">
        <v>35</v>
      </c>
      <c r="H9" s="50">
        <v>20</v>
      </c>
      <c r="I9" s="50">
        <v>30</v>
      </c>
      <c r="J9" s="50">
        <v>33</v>
      </c>
      <c r="K9" s="50">
        <v>41</v>
      </c>
      <c r="L9" s="50">
        <v>63</v>
      </c>
      <c r="M9" s="50">
        <v>51</v>
      </c>
      <c r="N9" s="50">
        <v>49</v>
      </c>
      <c r="O9" s="50">
        <v>63</v>
      </c>
      <c r="P9" s="3">
        <v>85</v>
      </c>
      <c r="Q9" s="8">
        <v>64</v>
      </c>
      <c r="R9" s="92"/>
      <c r="S9">
        <v>2</v>
      </c>
    </row>
    <row r="10" spans="1:19" x14ac:dyDescent="0.3">
      <c r="B10" s="21" t="s">
        <v>4</v>
      </c>
      <c r="C10" s="51">
        <f t="shared" ref="C10:Q10" si="0">C9/C8</f>
        <v>0.8571428571428571</v>
      </c>
      <c r="D10" s="52">
        <f t="shared" si="0"/>
        <v>0.83076923076923082</v>
      </c>
      <c r="E10" s="52">
        <f t="shared" si="0"/>
        <v>0.875</v>
      </c>
      <c r="F10" s="52">
        <f t="shared" si="0"/>
        <v>0.8928571428571429</v>
      </c>
      <c r="G10" s="52">
        <f t="shared" si="0"/>
        <v>0.89743589743589747</v>
      </c>
      <c r="H10" s="52">
        <f t="shared" si="0"/>
        <v>0.64516129032258063</v>
      </c>
      <c r="I10" s="52">
        <f t="shared" si="0"/>
        <v>0.73170731707317072</v>
      </c>
      <c r="J10" s="52">
        <f t="shared" si="0"/>
        <v>0.76744186046511631</v>
      </c>
      <c r="K10" s="52">
        <f t="shared" si="0"/>
        <v>0.77358490566037741</v>
      </c>
      <c r="L10" s="52">
        <f t="shared" si="0"/>
        <v>0.79746835443037978</v>
      </c>
      <c r="M10" s="52">
        <f t="shared" si="0"/>
        <v>0.7846153846153846</v>
      </c>
      <c r="N10" s="52">
        <f t="shared" si="0"/>
        <v>0.83050847457627119</v>
      </c>
      <c r="O10" s="52">
        <f t="shared" si="0"/>
        <v>0.9</v>
      </c>
      <c r="P10" s="52">
        <f t="shared" si="0"/>
        <v>0.87628865979381443</v>
      </c>
      <c r="Q10" s="111">
        <f t="shared" si="0"/>
        <v>0.72727272727272729</v>
      </c>
      <c r="R10" s="92">
        <v>5.2</v>
      </c>
    </row>
    <row r="11" spans="1:19" x14ac:dyDescent="0.3">
      <c r="A11">
        <v>3</v>
      </c>
      <c r="B11" s="21" t="s">
        <v>9</v>
      </c>
      <c r="C11" s="49">
        <v>46</v>
      </c>
      <c r="D11" s="50">
        <v>51</v>
      </c>
      <c r="E11" s="50">
        <v>54</v>
      </c>
      <c r="F11" s="50">
        <v>47</v>
      </c>
      <c r="G11" s="50">
        <v>33</v>
      </c>
      <c r="H11" s="50">
        <v>17</v>
      </c>
      <c r="I11" s="50">
        <v>25</v>
      </c>
      <c r="J11" s="50">
        <v>30</v>
      </c>
      <c r="K11" s="50">
        <v>35</v>
      </c>
      <c r="L11" s="50">
        <v>53</v>
      </c>
      <c r="M11" s="50">
        <v>44</v>
      </c>
      <c r="N11" s="50">
        <v>44</v>
      </c>
      <c r="O11" s="50">
        <v>58</v>
      </c>
      <c r="P11" s="3">
        <v>76</v>
      </c>
      <c r="Q11" s="8"/>
      <c r="R11" s="92"/>
      <c r="S11">
        <v>3</v>
      </c>
    </row>
    <row r="12" spans="1:19" x14ac:dyDescent="0.3">
      <c r="B12" s="21" t="s">
        <v>31</v>
      </c>
      <c r="C12" s="51">
        <f t="shared" ref="C12:H12" si="1">C11/C9</f>
        <v>0.95833333333333337</v>
      </c>
      <c r="D12" s="52">
        <f t="shared" si="1"/>
        <v>0.94444444444444442</v>
      </c>
      <c r="E12" s="52">
        <f t="shared" si="1"/>
        <v>0.9642857142857143</v>
      </c>
      <c r="F12" s="52">
        <f t="shared" si="1"/>
        <v>0.94</v>
      </c>
      <c r="G12" s="52">
        <f t="shared" si="1"/>
        <v>0.94285714285714284</v>
      </c>
      <c r="H12" s="52">
        <f t="shared" si="1"/>
        <v>0.85</v>
      </c>
      <c r="I12" s="52">
        <f t="shared" ref="I12:Q12" si="2">IF(I9,I11/I9,0)</f>
        <v>0.83333333333333337</v>
      </c>
      <c r="J12" s="52">
        <f t="shared" si="2"/>
        <v>0.90909090909090906</v>
      </c>
      <c r="K12" s="52">
        <f t="shared" si="2"/>
        <v>0.85365853658536583</v>
      </c>
      <c r="L12" s="52">
        <f t="shared" si="2"/>
        <v>0.84126984126984128</v>
      </c>
      <c r="M12" s="52">
        <f t="shared" si="2"/>
        <v>0.86274509803921573</v>
      </c>
      <c r="N12" s="52">
        <f t="shared" si="2"/>
        <v>0.89795918367346939</v>
      </c>
      <c r="O12" s="52">
        <f t="shared" si="2"/>
        <v>0.92063492063492058</v>
      </c>
      <c r="P12" s="52">
        <f t="shared" si="2"/>
        <v>0.89411764705882357</v>
      </c>
      <c r="Q12" s="111">
        <f t="shared" si="2"/>
        <v>0</v>
      </c>
      <c r="R12" s="92">
        <v>5.2</v>
      </c>
    </row>
    <row r="13" spans="1:19" x14ac:dyDescent="0.3">
      <c r="A13">
        <v>4</v>
      </c>
      <c r="B13" s="21" t="s">
        <v>10</v>
      </c>
      <c r="C13" s="53">
        <v>2.54865424430642</v>
      </c>
      <c r="D13" s="54">
        <v>2.6402508960573501</v>
      </c>
      <c r="E13" s="54">
        <v>2.6394453781512599</v>
      </c>
      <c r="F13" s="54">
        <v>2.4000203252032501</v>
      </c>
      <c r="G13" s="54">
        <v>2.61100294985251</v>
      </c>
      <c r="H13" s="55">
        <v>2.3575968992248102</v>
      </c>
      <c r="I13" s="55">
        <v>2.31137535816619</v>
      </c>
      <c r="J13" s="55">
        <v>2.5708152173913001</v>
      </c>
      <c r="K13" s="55">
        <v>2.5006487695749402</v>
      </c>
      <c r="L13" s="55">
        <v>2.5099999999999998</v>
      </c>
      <c r="M13" s="55">
        <v>2.58</v>
      </c>
      <c r="N13" s="55">
        <v>2.63</v>
      </c>
      <c r="O13" s="55">
        <v>2.7806099999999998</v>
      </c>
      <c r="P13" s="3">
        <v>2.7512043010752798</v>
      </c>
      <c r="Q13" s="8">
        <v>2.5728201970443401</v>
      </c>
      <c r="R13" s="92">
        <v>4.0999999999999996</v>
      </c>
      <c r="S13">
        <v>4</v>
      </c>
    </row>
    <row r="14" spans="1:19" x14ac:dyDescent="0.3">
      <c r="A14">
        <v>5</v>
      </c>
      <c r="B14" s="21" t="s">
        <v>11</v>
      </c>
      <c r="C14" s="53">
        <v>2.6381619256017501</v>
      </c>
      <c r="D14" s="54">
        <v>2.7906614785992199</v>
      </c>
      <c r="E14" s="54">
        <v>2.5745155038759702</v>
      </c>
      <c r="F14" s="54">
        <v>2.5719168591224002</v>
      </c>
      <c r="G14" s="54">
        <v>2.3807665505226501</v>
      </c>
      <c r="H14" s="55">
        <v>2.8072839506172902</v>
      </c>
      <c r="I14" s="55">
        <v>2.55494117647059</v>
      </c>
      <c r="J14" s="55">
        <v>2.8842033898305099</v>
      </c>
      <c r="K14" s="55">
        <v>2.7397727272727299</v>
      </c>
      <c r="L14" s="55">
        <v>2.73</v>
      </c>
      <c r="M14" s="55">
        <v>2.71</v>
      </c>
      <c r="N14" s="55">
        <v>2.63</v>
      </c>
      <c r="O14" s="55">
        <v>2.7017790000000002</v>
      </c>
      <c r="P14" s="3">
        <v>2.6122509702458001</v>
      </c>
      <c r="Q14" s="8"/>
      <c r="R14" s="92">
        <v>4.0999999999999996</v>
      </c>
      <c r="S14">
        <v>5</v>
      </c>
    </row>
    <row r="15" spans="1:19" x14ac:dyDescent="0.3">
      <c r="A15">
        <v>6</v>
      </c>
      <c r="B15" s="21" t="s">
        <v>12</v>
      </c>
      <c r="C15" s="53">
        <v>2.5534769230769201</v>
      </c>
      <c r="D15" s="54">
        <v>2.5200246305418701</v>
      </c>
      <c r="E15" s="54">
        <v>2.5215020576131701</v>
      </c>
      <c r="F15" s="54">
        <v>2.5039522546419102</v>
      </c>
      <c r="G15" s="54">
        <v>2.6536111111111098</v>
      </c>
      <c r="H15" s="55">
        <v>2.6782400000000002</v>
      </c>
      <c r="I15" s="55">
        <v>2.66170212765957</v>
      </c>
      <c r="J15" s="55">
        <v>2.74740740740741</v>
      </c>
      <c r="K15" s="55">
        <v>2.61</v>
      </c>
      <c r="L15" s="55">
        <v>2.69</v>
      </c>
      <c r="M15" s="55">
        <v>2.9</v>
      </c>
      <c r="N15" s="55">
        <v>3.39</v>
      </c>
      <c r="O15" s="55">
        <v>2.9016220000000001</v>
      </c>
      <c r="P15" s="3">
        <v>2.85785714285714</v>
      </c>
      <c r="Q15" s="8"/>
      <c r="R15" s="92">
        <v>4.0999999999999996</v>
      </c>
      <c r="S15">
        <v>6</v>
      </c>
    </row>
    <row r="16" spans="1:19" x14ac:dyDescent="0.3">
      <c r="A16">
        <v>7</v>
      </c>
      <c r="B16" s="21" t="s">
        <v>13</v>
      </c>
      <c r="C16" s="49">
        <v>5</v>
      </c>
      <c r="D16" s="50">
        <v>14</v>
      </c>
      <c r="E16" s="50">
        <v>7</v>
      </c>
      <c r="F16" s="50">
        <v>13</v>
      </c>
      <c r="G16" s="50">
        <v>4</v>
      </c>
      <c r="H16" s="50">
        <v>12</v>
      </c>
      <c r="I16" s="50">
        <v>11</v>
      </c>
      <c r="J16" s="50">
        <v>5</v>
      </c>
      <c r="K16" s="50">
        <v>8</v>
      </c>
      <c r="L16" s="50">
        <v>15</v>
      </c>
      <c r="M16" s="50">
        <v>14</v>
      </c>
      <c r="N16" s="50">
        <v>6</v>
      </c>
      <c r="O16" s="50">
        <v>5</v>
      </c>
      <c r="P16" s="3">
        <v>7</v>
      </c>
      <c r="Q16" s="8">
        <v>3</v>
      </c>
      <c r="R16" s="92"/>
      <c r="S16">
        <v>7</v>
      </c>
    </row>
    <row r="17" spans="1:19" x14ac:dyDescent="0.3">
      <c r="B17" s="21" t="s">
        <v>14</v>
      </c>
      <c r="C17" s="51">
        <f>C16/C11</f>
        <v>0.10869565217391304</v>
      </c>
      <c r="D17" s="52">
        <f>D16/D11</f>
        <v>0.27450980392156865</v>
      </c>
      <c r="E17" s="52">
        <f>E16/E11</f>
        <v>0.12962962962962962</v>
      </c>
      <c r="F17" s="52">
        <f t="shared" ref="F17:Q17" si="3">IF(F11&lt;&gt;0,F16/F11,0)</f>
        <v>0.27659574468085107</v>
      </c>
      <c r="G17" s="52">
        <f t="shared" si="3"/>
        <v>0.12121212121212122</v>
      </c>
      <c r="H17" s="52">
        <f t="shared" si="3"/>
        <v>0.70588235294117652</v>
      </c>
      <c r="I17" s="52">
        <f t="shared" si="3"/>
        <v>0.44</v>
      </c>
      <c r="J17" s="52">
        <f t="shared" si="3"/>
        <v>0.16666666666666666</v>
      </c>
      <c r="K17" s="52">
        <f t="shared" si="3"/>
        <v>0.22857142857142856</v>
      </c>
      <c r="L17" s="52">
        <f t="shared" si="3"/>
        <v>0.28301886792452829</v>
      </c>
      <c r="M17" s="52">
        <f t="shared" si="3"/>
        <v>0.31818181818181818</v>
      </c>
      <c r="N17" s="52">
        <f t="shared" si="3"/>
        <v>0.13636363636363635</v>
      </c>
      <c r="O17" s="52">
        <f t="shared" si="3"/>
        <v>8.6206896551724144E-2</v>
      </c>
      <c r="P17" s="52">
        <f t="shared" si="3"/>
        <v>9.2105263157894732E-2</v>
      </c>
      <c r="Q17" s="111">
        <f t="shared" si="3"/>
        <v>0</v>
      </c>
      <c r="R17" s="92">
        <v>4.3</v>
      </c>
    </row>
    <row r="18" spans="1:19" x14ac:dyDescent="0.3">
      <c r="A18">
        <v>9</v>
      </c>
      <c r="B18" s="21" t="s">
        <v>15</v>
      </c>
      <c r="C18" s="49">
        <v>3</v>
      </c>
      <c r="D18" s="50">
        <v>1</v>
      </c>
      <c r="E18" s="50">
        <v>0</v>
      </c>
      <c r="F18" s="50">
        <v>1</v>
      </c>
      <c r="G18" s="50">
        <v>0</v>
      </c>
      <c r="H18" s="50">
        <v>0</v>
      </c>
      <c r="I18" s="50">
        <v>1</v>
      </c>
      <c r="J18" s="50">
        <v>2</v>
      </c>
      <c r="K18" s="50"/>
      <c r="L18" s="50">
        <v>1</v>
      </c>
      <c r="M18" s="50">
        <v>8</v>
      </c>
      <c r="N18" s="50">
        <v>3</v>
      </c>
      <c r="O18" s="3">
        <v>0</v>
      </c>
      <c r="P18" s="3">
        <v>2</v>
      </c>
      <c r="Q18" s="8">
        <v>1</v>
      </c>
      <c r="R18" s="92"/>
      <c r="S18">
        <v>9</v>
      </c>
    </row>
    <row r="19" spans="1:19" x14ac:dyDescent="0.3">
      <c r="B19" s="21" t="s">
        <v>18</v>
      </c>
      <c r="C19" s="51">
        <f>(C18)/C11</f>
        <v>6.5217391304347824E-2</v>
      </c>
      <c r="D19" s="52">
        <f>(D18)/D11</f>
        <v>1.9607843137254902E-2</v>
      </c>
      <c r="E19" s="52">
        <f>(E18)/E11</f>
        <v>0</v>
      </c>
      <c r="F19" s="52">
        <f t="shared" ref="F19:Q19" si="4">IF(F11&lt;&gt;0,F18/F11,0)</f>
        <v>2.1276595744680851E-2</v>
      </c>
      <c r="G19" s="52">
        <f t="shared" si="4"/>
        <v>0</v>
      </c>
      <c r="H19" s="52">
        <f t="shared" si="4"/>
        <v>0</v>
      </c>
      <c r="I19" s="52">
        <f t="shared" si="4"/>
        <v>0.04</v>
      </c>
      <c r="J19" s="52">
        <f t="shared" si="4"/>
        <v>6.6666666666666666E-2</v>
      </c>
      <c r="K19" s="52">
        <f t="shared" si="4"/>
        <v>0</v>
      </c>
      <c r="L19" s="52">
        <f t="shared" si="4"/>
        <v>1.8867924528301886E-2</v>
      </c>
      <c r="M19" s="52">
        <f t="shared" si="4"/>
        <v>0.18181818181818182</v>
      </c>
      <c r="N19" s="52">
        <f t="shared" si="4"/>
        <v>6.8181818181818177E-2</v>
      </c>
      <c r="O19" s="52">
        <f t="shared" si="4"/>
        <v>0</v>
      </c>
      <c r="P19" s="52">
        <f t="shared" si="4"/>
        <v>2.6315789473684209E-2</v>
      </c>
      <c r="Q19" s="111">
        <f t="shared" si="4"/>
        <v>0</v>
      </c>
      <c r="R19" s="92">
        <v>5.4</v>
      </c>
    </row>
    <row r="20" spans="1:19" x14ac:dyDescent="0.3">
      <c r="A20">
        <v>10</v>
      </c>
      <c r="B20" s="21" t="s">
        <v>38</v>
      </c>
      <c r="C20" s="49">
        <v>5</v>
      </c>
      <c r="D20" s="50">
        <v>8</v>
      </c>
      <c r="E20" s="50">
        <v>7</v>
      </c>
      <c r="F20" s="50">
        <v>9</v>
      </c>
      <c r="G20" s="50">
        <v>3</v>
      </c>
      <c r="H20" s="50">
        <v>7</v>
      </c>
      <c r="I20" s="50">
        <v>4</v>
      </c>
      <c r="J20" s="50">
        <v>1</v>
      </c>
      <c r="K20" s="50">
        <v>7</v>
      </c>
      <c r="L20" s="50">
        <v>4</v>
      </c>
      <c r="M20" s="50">
        <v>4</v>
      </c>
      <c r="N20" s="50">
        <v>2</v>
      </c>
      <c r="O20" s="3">
        <v>3</v>
      </c>
      <c r="P20" s="3">
        <v>6</v>
      </c>
      <c r="Q20" s="8">
        <v>4</v>
      </c>
      <c r="R20" s="92"/>
      <c r="S20">
        <v>10</v>
      </c>
    </row>
    <row r="21" spans="1:19" x14ac:dyDescent="0.3">
      <c r="B21" s="21" t="s">
        <v>16</v>
      </c>
      <c r="C21" s="51">
        <f t="shared" ref="C21:Q21" si="5">(C8-C20)/C8</f>
        <v>0.9107142857142857</v>
      </c>
      <c r="D21" s="52">
        <f t="shared" si="5"/>
        <v>0.87692307692307692</v>
      </c>
      <c r="E21" s="52">
        <f t="shared" si="5"/>
        <v>0.890625</v>
      </c>
      <c r="F21" s="52">
        <f t="shared" si="5"/>
        <v>0.8392857142857143</v>
      </c>
      <c r="G21" s="52">
        <f t="shared" si="5"/>
        <v>0.92307692307692313</v>
      </c>
      <c r="H21" s="52">
        <f t="shared" si="5"/>
        <v>0.77419354838709675</v>
      </c>
      <c r="I21" s="52">
        <f t="shared" si="5"/>
        <v>0.90243902439024393</v>
      </c>
      <c r="J21" s="52">
        <f t="shared" si="5"/>
        <v>0.97674418604651159</v>
      </c>
      <c r="K21" s="52">
        <f t="shared" si="5"/>
        <v>0.86792452830188682</v>
      </c>
      <c r="L21" s="52">
        <f t="shared" si="5"/>
        <v>0.94936708860759489</v>
      </c>
      <c r="M21" s="52">
        <f t="shared" si="5"/>
        <v>0.93846153846153846</v>
      </c>
      <c r="N21" s="52">
        <f t="shared" si="5"/>
        <v>0.96610169491525422</v>
      </c>
      <c r="O21" s="52">
        <f t="shared" si="5"/>
        <v>0.95714285714285718</v>
      </c>
      <c r="P21" s="52">
        <f t="shared" si="5"/>
        <v>0.93814432989690721</v>
      </c>
      <c r="Q21" s="111">
        <f t="shared" si="5"/>
        <v>0.95454545454545459</v>
      </c>
      <c r="R21" s="92">
        <v>5.0999999999999996</v>
      </c>
    </row>
    <row r="22" spans="1:19" x14ac:dyDescent="0.3">
      <c r="B22" s="21" t="s">
        <v>17</v>
      </c>
      <c r="C22" s="51">
        <f t="shared" ref="C22:Q22" si="6">C20/C8</f>
        <v>8.9285714285714288E-2</v>
      </c>
      <c r="D22" s="52">
        <f t="shared" si="6"/>
        <v>0.12307692307692308</v>
      </c>
      <c r="E22" s="52">
        <f t="shared" si="6"/>
        <v>0.109375</v>
      </c>
      <c r="F22" s="52">
        <f t="shared" si="6"/>
        <v>0.16071428571428573</v>
      </c>
      <c r="G22" s="52">
        <f t="shared" si="6"/>
        <v>7.6923076923076927E-2</v>
      </c>
      <c r="H22" s="52">
        <f t="shared" si="6"/>
        <v>0.22580645161290322</v>
      </c>
      <c r="I22" s="52">
        <f t="shared" si="6"/>
        <v>9.7560975609756101E-2</v>
      </c>
      <c r="J22" s="52">
        <f t="shared" si="6"/>
        <v>2.3255813953488372E-2</v>
      </c>
      <c r="K22" s="52">
        <f t="shared" si="6"/>
        <v>0.13207547169811321</v>
      </c>
      <c r="L22" s="52">
        <f t="shared" si="6"/>
        <v>5.0632911392405063E-2</v>
      </c>
      <c r="M22" s="52">
        <f t="shared" si="6"/>
        <v>6.1538461538461542E-2</v>
      </c>
      <c r="N22" s="52">
        <f t="shared" si="6"/>
        <v>3.3898305084745763E-2</v>
      </c>
      <c r="O22" s="52">
        <f t="shared" si="6"/>
        <v>4.2857142857142858E-2</v>
      </c>
      <c r="P22" s="52">
        <f t="shared" si="6"/>
        <v>6.1855670103092786E-2</v>
      </c>
      <c r="Q22" s="111">
        <f t="shared" si="6"/>
        <v>4.5454545454545456E-2</v>
      </c>
      <c r="R22" s="92">
        <v>5.3</v>
      </c>
    </row>
    <row r="23" spans="1:19" x14ac:dyDescent="0.3">
      <c r="A23">
        <v>11</v>
      </c>
      <c r="B23" s="21" t="s">
        <v>19</v>
      </c>
      <c r="C23" s="49">
        <v>32</v>
      </c>
      <c r="D23" s="50">
        <v>35</v>
      </c>
      <c r="E23" s="50">
        <v>41</v>
      </c>
      <c r="F23" s="50">
        <v>36</v>
      </c>
      <c r="G23" s="50">
        <v>22</v>
      </c>
      <c r="H23" s="50">
        <v>13</v>
      </c>
      <c r="I23" s="50">
        <v>21</v>
      </c>
      <c r="J23" s="50">
        <v>19</v>
      </c>
      <c r="K23" s="50">
        <v>25</v>
      </c>
      <c r="L23" s="3">
        <v>41</v>
      </c>
      <c r="M23" s="3">
        <v>23</v>
      </c>
      <c r="N23" s="3">
        <v>28</v>
      </c>
      <c r="O23" s="3">
        <v>31</v>
      </c>
      <c r="P23" s="3">
        <v>2</v>
      </c>
      <c r="Q23" s="8">
        <v>0</v>
      </c>
      <c r="R23" s="92"/>
      <c r="S23">
        <v>11</v>
      </c>
    </row>
    <row r="24" spans="1:19" x14ac:dyDescent="0.3">
      <c r="A24">
        <v>12</v>
      </c>
      <c r="B24" s="21" t="s">
        <v>20</v>
      </c>
      <c r="C24" s="49">
        <v>2</v>
      </c>
      <c r="D24" s="50">
        <v>6</v>
      </c>
      <c r="E24" s="50">
        <v>9</v>
      </c>
      <c r="F24" s="50">
        <v>3</v>
      </c>
      <c r="G24" s="50">
        <v>4</v>
      </c>
      <c r="H24" s="50">
        <v>4</v>
      </c>
      <c r="I24" s="50">
        <v>7</v>
      </c>
      <c r="J24" s="50">
        <v>10</v>
      </c>
      <c r="K24" s="50">
        <v>11</v>
      </c>
      <c r="L24" s="3">
        <v>13</v>
      </c>
      <c r="M24" s="3">
        <v>10</v>
      </c>
      <c r="N24" s="3">
        <v>5</v>
      </c>
      <c r="O24" s="3">
        <v>2</v>
      </c>
      <c r="P24" s="3">
        <v>0</v>
      </c>
      <c r="Q24" s="8">
        <v>0</v>
      </c>
      <c r="R24" s="92"/>
      <c r="S24">
        <v>12</v>
      </c>
    </row>
    <row r="25" spans="1:19" x14ac:dyDescent="0.3">
      <c r="A25">
        <v>13</v>
      </c>
      <c r="B25" s="21" t="s">
        <v>21</v>
      </c>
      <c r="C25" s="49">
        <v>1</v>
      </c>
      <c r="D25" s="50">
        <v>1</v>
      </c>
      <c r="E25" s="50">
        <v>1</v>
      </c>
      <c r="F25" s="50">
        <v>0</v>
      </c>
      <c r="G25" s="50">
        <v>2</v>
      </c>
      <c r="H25" s="50">
        <v>0</v>
      </c>
      <c r="I25" s="50">
        <v>0</v>
      </c>
      <c r="J25" s="50">
        <v>1</v>
      </c>
      <c r="K25" s="50">
        <v>0</v>
      </c>
      <c r="L25" s="3">
        <v>3</v>
      </c>
      <c r="M25" s="3">
        <v>4</v>
      </c>
      <c r="N25" s="3">
        <v>0</v>
      </c>
      <c r="O25" s="3">
        <v>0</v>
      </c>
      <c r="P25" s="3">
        <v>0</v>
      </c>
      <c r="Q25" s="8">
        <v>0</v>
      </c>
      <c r="R25" s="92"/>
      <c r="S25">
        <v>13</v>
      </c>
    </row>
    <row r="26" spans="1:19" x14ac:dyDescent="0.3">
      <c r="A26">
        <v>14</v>
      </c>
      <c r="B26" s="21" t="s">
        <v>22</v>
      </c>
      <c r="C26" s="49">
        <v>1</v>
      </c>
      <c r="D26" s="50">
        <v>1</v>
      </c>
      <c r="E26" s="50">
        <v>1</v>
      </c>
      <c r="F26" s="50">
        <v>3</v>
      </c>
      <c r="G26" s="50">
        <v>0</v>
      </c>
      <c r="H26" s="50">
        <v>1</v>
      </c>
      <c r="I26" s="50">
        <v>0</v>
      </c>
      <c r="J26" s="50">
        <v>0</v>
      </c>
      <c r="K26" s="50">
        <v>2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  <c r="Q26" s="8">
        <v>0</v>
      </c>
      <c r="R26" s="92"/>
      <c r="S26">
        <v>14</v>
      </c>
    </row>
    <row r="27" spans="1:19" x14ac:dyDescent="0.3">
      <c r="B27" s="21" t="s">
        <v>33</v>
      </c>
      <c r="C27" s="56">
        <f>(C23*3+C24*4+C25*5+C26*6)/SUM(C23:C26)</f>
        <v>3.1944444444444446</v>
      </c>
      <c r="D27" s="57">
        <f>(D23*3+D24*4+D25*5+D26*6)/SUM(D23:D26)</f>
        <v>3.2558139534883721</v>
      </c>
      <c r="E27" s="57">
        <f>(E23*3+E24*4+E25*5+E26*6)/SUM(E23:E26)</f>
        <v>3.2692307692307692</v>
      </c>
      <c r="F27" s="57">
        <f t="shared" ref="F27:P27" si="7">IF(SUM(F23:F26)&lt;&gt;0,(F23*3+F24*4+F25*5+F26*6)/SUM(F23:F26),0)</f>
        <v>3.2857142857142856</v>
      </c>
      <c r="G27" s="57">
        <f t="shared" si="7"/>
        <v>3.2857142857142856</v>
      </c>
      <c r="H27" s="57">
        <f t="shared" si="7"/>
        <v>3.3888888888888888</v>
      </c>
      <c r="I27" s="57">
        <f t="shared" si="7"/>
        <v>3.25</v>
      </c>
      <c r="J27" s="57">
        <f t="shared" si="7"/>
        <v>3.4</v>
      </c>
      <c r="K27" s="57">
        <f t="shared" si="7"/>
        <v>3.4473684210526314</v>
      </c>
      <c r="L27" s="57">
        <f t="shared" si="7"/>
        <v>3.3793103448275863</v>
      </c>
      <c r="M27" s="57">
        <f t="shared" si="7"/>
        <v>3.4864864864864864</v>
      </c>
      <c r="N27" s="57">
        <f t="shared" si="7"/>
        <v>3.1515151515151514</v>
      </c>
      <c r="O27" s="57">
        <f t="shared" si="7"/>
        <v>3.0606060606060606</v>
      </c>
      <c r="P27" s="57">
        <f t="shared" si="7"/>
        <v>3</v>
      </c>
      <c r="Q27" s="112"/>
      <c r="R27" s="92">
        <v>6.1</v>
      </c>
    </row>
    <row r="28" spans="1:19" x14ac:dyDescent="0.3">
      <c r="B28" s="21" t="s">
        <v>23</v>
      </c>
      <c r="C28" s="51">
        <f t="shared" ref="C28:Q28" si="8">C23/C8</f>
        <v>0.5714285714285714</v>
      </c>
      <c r="D28" s="52">
        <f t="shared" si="8"/>
        <v>0.53846153846153844</v>
      </c>
      <c r="E28" s="52">
        <f t="shared" si="8"/>
        <v>0.640625</v>
      </c>
      <c r="F28" s="52">
        <f t="shared" si="8"/>
        <v>0.6428571428571429</v>
      </c>
      <c r="G28" s="52">
        <f t="shared" si="8"/>
        <v>0.5641025641025641</v>
      </c>
      <c r="H28" s="52">
        <f t="shared" si="8"/>
        <v>0.41935483870967744</v>
      </c>
      <c r="I28" s="52">
        <f t="shared" si="8"/>
        <v>0.51219512195121952</v>
      </c>
      <c r="J28" s="52">
        <f t="shared" si="8"/>
        <v>0.44186046511627908</v>
      </c>
      <c r="K28" s="52">
        <f t="shared" si="8"/>
        <v>0.47169811320754718</v>
      </c>
      <c r="L28" s="52">
        <f t="shared" si="8"/>
        <v>0.51898734177215189</v>
      </c>
      <c r="M28" s="52">
        <f t="shared" si="8"/>
        <v>0.35384615384615387</v>
      </c>
      <c r="N28" s="52">
        <f t="shared" si="8"/>
        <v>0.47457627118644069</v>
      </c>
      <c r="O28" s="52">
        <f t="shared" si="8"/>
        <v>0.44285714285714284</v>
      </c>
      <c r="P28" s="52">
        <f t="shared" si="8"/>
        <v>2.0618556701030927E-2</v>
      </c>
      <c r="Q28" s="111">
        <f t="shared" si="8"/>
        <v>0</v>
      </c>
      <c r="R28" s="92">
        <v>6.2</v>
      </c>
    </row>
    <row r="29" spans="1:19" x14ac:dyDescent="0.3">
      <c r="B29" s="21" t="s">
        <v>25</v>
      </c>
      <c r="C29" s="51">
        <f t="shared" ref="C29:Q29" si="9">SUM(C24:C26)/C8</f>
        <v>7.1428571428571425E-2</v>
      </c>
      <c r="D29" s="52">
        <f t="shared" si="9"/>
        <v>0.12307692307692308</v>
      </c>
      <c r="E29" s="52">
        <f t="shared" si="9"/>
        <v>0.171875</v>
      </c>
      <c r="F29" s="52">
        <f t="shared" si="9"/>
        <v>0.10714285714285714</v>
      </c>
      <c r="G29" s="52">
        <f t="shared" si="9"/>
        <v>0.15384615384615385</v>
      </c>
      <c r="H29" s="52">
        <f t="shared" si="9"/>
        <v>0.16129032258064516</v>
      </c>
      <c r="I29" s="52">
        <f t="shared" si="9"/>
        <v>0.17073170731707318</v>
      </c>
      <c r="J29" s="52">
        <f t="shared" si="9"/>
        <v>0.2558139534883721</v>
      </c>
      <c r="K29" s="52">
        <f t="shared" si="9"/>
        <v>0.24528301886792453</v>
      </c>
      <c r="L29" s="52">
        <f t="shared" si="9"/>
        <v>0.21518987341772153</v>
      </c>
      <c r="M29" s="52">
        <f t="shared" si="9"/>
        <v>0.2153846153846154</v>
      </c>
      <c r="N29" s="52">
        <f t="shared" si="9"/>
        <v>8.4745762711864403E-2</v>
      </c>
      <c r="O29" s="52">
        <f t="shared" si="9"/>
        <v>2.8571428571428571E-2</v>
      </c>
      <c r="P29" s="52">
        <f t="shared" si="9"/>
        <v>0</v>
      </c>
      <c r="Q29" s="111">
        <f t="shared" si="9"/>
        <v>0</v>
      </c>
      <c r="R29" s="92">
        <v>4.0999999999999996</v>
      </c>
    </row>
    <row r="30" spans="1:19" x14ac:dyDescent="0.3">
      <c r="B30" s="21" t="s">
        <v>24</v>
      </c>
      <c r="C30" s="51">
        <f t="shared" ref="C30:Q30" si="10">SUM(C23:C26)/C8</f>
        <v>0.6428571428571429</v>
      </c>
      <c r="D30" s="52">
        <f t="shared" si="10"/>
        <v>0.66153846153846152</v>
      </c>
      <c r="E30" s="52">
        <f t="shared" si="10"/>
        <v>0.8125</v>
      </c>
      <c r="F30" s="52">
        <f t="shared" si="10"/>
        <v>0.75</v>
      </c>
      <c r="G30" s="52">
        <f t="shared" si="10"/>
        <v>0.71794871794871795</v>
      </c>
      <c r="H30" s="52">
        <f t="shared" si="10"/>
        <v>0.58064516129032262</v>
      </c>
      <c r="I30" s="52">
        <f t="shared" si="10"/>
        <v>0.68292682926829273</v>
      </c>
      <c r="J30" s="52">
        <f t="shared" si="10"/>
        <v>0.69767441860465118</v>
      </c>
      <c r="K30" s="52">
        <f t="shared" si="10"/>
        <v>0.71698113207547165</v>
      </c>
      <c r="L30" s="52">
        <f t="shared" si="10"/>
        <v>0.73417721518987344</v>
      </c>
      <c r="M30" s="52">
        <f t="shared" si="10"/>
        <v>0.56923076923076921</v>
      </c>
      <c r="N30" s="52">
        <f t="shared" si="10"/>
        <v>0.55932203389830504</v>
      </c>
      <c r="O30" s="52">
        <f t="shared" si="10"/>
        <v>0.47142857142857142</v>
      </c>
      <c r="P30" s="52">
        <f t="shared" si="10"/>
        <v>2.0618556701030927E-2</v>
      </c>
      <c r="Q30" s="111">
        <f t="shared" si="10"/>
        <v>0</v>
      </c>
      <c r="R30" s="92">
        <v>6.3</v>
      </c>
    </row>
    <row r="31" spans="1:19" x14ac:dyDescent="0.3">
      <c r="A31">
        <v>15</v>
      </c>
      <c r="B31" s="21" t="s">
        <v>26</v>
      </c>
      <c r="C31" s="58">
        <v>2.8366880000000001</v>
      </c>
      <c r="D31" s="55">
        <v>3.076797</v>
      </c>
      <c r="E31" s="55">
        <v>2.811061</v>
      </c>
      <c r="F31" s="55">
        <v>2.6862550000000001</v>
      </c>
      <c r="G31" s="55">
        <v>2.7664740000000001</v>
      </c>
      <c r="H31" s="55">
        <v>2.8987430000000001</v>
      </c>
      <c r="I31" s="55">
        <v>2.6690800000000001</v>
      </c>
      <c r="J31" s="55">
        <v>2.7992159999999999</v>
      </c>
      <c r="K31" s="55">
        <v>2.6730870000000002</v>
      </c>
      <c r="L31" s="3">
        <v>2.6981834061135399</v>
      </c>
      <c r="M31" s="3">
        <v>2.8485339506172802</v>
      </c>
      <c r="N31" s="3">
        <v>2.8687163029525</v>
      </c>
      <c r="O31" s="3">
        <v>2.8389246119733902</v>
      </c>
      <c r="P31" s="3">
        <v>2.8307317073170699</v>
      </c>
      <c r="Q31" s="8"/>
      <c r="R31" s="92">
        <v>4.0999999999999996</v>
      </c>
      <c r="S31">
        <v>15</v>
      </c>
    </row>
    <row r="32" spans="1:19" x14ac:dyDescent="0.3">
      <c r="A32">
        <v>16</v>
      </c>
      <c r="B32" s="21" t="s">
        <v>27</v>
      </c>
      <c r="C32" s="58">
        <v>1.9558329999999999</v>
      </c>
      <c r="D32" s="55">
        <v>1.7549399999999999</v>
      </c>
      <c r="E32" s="55">
        <v>2.1433599999999999</v>
      </c>
      <c r="F32" s="55">
        <v>2.044524</v>
      </c>
      <c r="G32" s="55">
        <v>1.880177</v>
      </c>
      <c r="H32" s="55">
        <v>2.0991960000000001</v>
      </c>
      <c r="I32" s="55">
        <v>2.0318649999999998</v>
      </c>
      <c r="J32" s="55">
        <v>2.9240059999999999</v>
      </c>
      <c r="K32" s="55">
        <v>2.7765309999999999</v>
      </c>
      <c r="L32" s="3">
        <v>2.98312785388128</v>
      </c>
      <c r="M32" s="3">
        <v>2.8834246575342499</v>
      </c>
      <c r="N32" s="3">
        <v>2.9622602739725998</v>
      </c>
      <c r="O32" s="3">
        <v>2.8012000000000001</v>
      </c>
      <c r="P32" s="3"/>
      <c r="Q32" s="8"/>
      <c r="R32" s="92">
        <v>4.0999999999999996</v>
      </c>
      <c r="S32">
        <v>16</v>
      </c>
    </row>
    <row r="33" spans="1:19" x14ac:dyDescent="0.3">
      <c r="A33">
        <v>17</v>
      </c>
      <c r="B33" s="21" t="s">
        <v>28</v>
      </c>
      <c r="C33" s="58">
        <v>2.334667</v>
      </c>
      <c r="D33" s="55">
        <v>2.1512899999999999</v>
      </c>
      <c r="E33" s="55">
        <v>1.703929</v>
      </c>
      <c r="F33" s="55"/>
      <c r="G33" s="55">
        <v>1.944906</v>
      </c>
      <c r="H33" s="55"/>
      <c r="I33" s="55"/>
      <c r="J33" s="55">
        <v>3.2868569999999999</v>
      </c>
      <c r="K33" s="55"/>
      <c r="L33" s="3">
        <v>1.6909302325581399</v>
      </c>
      <c r="M33" s="3">
        <v>2.1231132075471701</v>
      </c>
      <c r="N33" s="3"/>
      <c r="O33" s="3"/>
      <c r="P33" s="3"/>
      <c r="Q33" s="8"/>
      <c r="R33" s="92">
        <v>4.0999999999999996</v>
      </c>
      <c r="S33">
        <v>17</v>
      </c>
    </row>
    <row r="34" spans="1:19" ht="15" thickBot="1" x14ac:dyDescent="0.35">
      <c r="A34">
        <v>18</v>
      </c>
      <c r="B34" s="22" t="s">
        <v>29</v>
      </c>
      <c r="C34" s="59">
        <v>1.785714</v>
      </c>
      <c r="D34" s="60">
        <v>1.538462</v>
      </c>
      <c r="E34" s="60">
        <v>1.5625</v>
      </c>
      <c r="F34" s="60">
        <v>5.3571429999999998</v>
      </c>
      <c r="G34" s="60">
        <v>0</v>
      </c>
      <c r="H34" s="60">
        <v>3.225806</v>
      </c>
      <c r="I34" s="60">
        <v>0</v>
      </c>
      <c r="J34" s="60">
        <v>0</v>
      </c>
      <c r="K34" s="60">
        <v>3.8461539999999999</v>
      </c>
      <c r="L34" s="9">
        <v>1.2820512820512799</v>
      </c>
      <c r="M34" s="9">
        <v>0</v>
      </c>
      <c r="N34" s="9">
        <v>0</v>
      </c>
      <c r="O34" s="9">
        <v>0</v>
      </c>
      <c r="P34" s="9">
        <v>0</v>
      </c>
      <c r="Q34" s="10">
        <v>0</v>
      </c>
      <c r="R34" s="93">
        <v>4.0999999999999996</v>
      </c>
      <c r="S34">
        <v>18</v>
      </c>
    </row>
    <row r="41" spans="1:19" x14ac:dyDescent="0.3"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40"/>
      <c r="Q41" s="40"/>
      <c r="R41" s="40"/>
    </row>
    <row r="42" spans="1:19" x14ac:dyDescent="0.3">
      <c r="F42" s="61"/>
      <c r="G42" s="61"/>
      <c r="H42" s="61"/>
      <c r="I42" s="61"/>
      <c r="J42" s="61"/>
      <c r="K42" s="61"/>
    </row>
    <row r="43" spans="1:19" x14ac:dyDescent="0.3">
      <c r="F43" s="61"/>
      <c r="G43" s="61"/>
      <c r="H43" s="61"/>
      <c r="I43" s="61"/>
      <c r="J43" s="61"/>
    </row>
    <row r="51" spans="3:10" x14ac:dyDescent="0.3">
      <c r="C51" s="61"/>
      <c r="D51" s="61"/>
      <c r="E51" s="61"/>
      <c r="F51" s="61"/>
      <c r="G51" s="61"/>
      <c r="H51" s="61"/>
      <c r="I51" s="61"/>
      <c r="J51" s="61"/>
    </row>
    <row r="52" spans="3:10" x14ac:dyDescent="0.3">
      <c r="C52" s="61"/>
      <c r="D52" s="61"/>
      <c r="E52" s="61"/>
      <c r="F52" s="61"/>
      <c r="G52" s="61"/>
      <c r="H52" s="61"/>
      <c r="I52" s="61"/>
      <c r="J52" s="61"/>
    </row>
    <row r="53" spans="3:10" x14ac:dyDescent="0.3">
      <c r="C53" s="61"/>
      <c r="D53" s="61"/>
      <c r="E53" s="61"/>
      <c r="G53" s="61"/>
    </row>
    <row r="54" spans="3:10" x14ac:dyDescent="0.3">
      <c r="D54" s="61"/>
      <c r="E54" s="61"/>
      <c r="F54" s="61"/>
    </row>
  </sheetData>
  <mergeCells count="5">
    <mergeCell ref="A4:F4"/>
    <mergeCell ref="B6:B7"/>
    <mergeCell ref="A2:F2"/>
    <mergeCell ref="R6:R7"/>
    <mergeCell ref="C6:I6"/>
  </mergeCells>
  <pageMargins left="0.45" right="0.45" top="0.5" bottom="0.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topLeftCell="A4" zoomScale="80" zoomScaleNormal="80" workbookViewId="0">
      <selection activeCell="Q17" sqref="Q17"/>
    </sheetView>
  </sheetViews>
  <sheetFormatPr defaultRowHeight="14.4" x14ac:dyDescent="0.3"/>
  <cols>
    <col min="1" max="1" width="4.33203125" bestFit="1" customWidth="1"/>
    <col min="2" max="2" width="57.44140625" bestFit="1" customWidth="1"/>
    <col min="3" max="7" width="11" bestFit="1" customWidth="1"/>
    <col min="8" max="9" width="10.44140625" bestFit="1" customWidth="1"/>
    <col min="10" max="16" width="10.44140625" customWidth="1"/>
    <col min="17" max="17" width="10.44140625" style="94" customWidth="1"/>
  </cols>
  <sheetData>
    <row r="2" spans="1:18" x14ac:dyDescent="0.3">
      <c r="A2" s="67" t="s">
        <v>32</v>
      </c>
      <c r="B2" s="67"/>
      <c r="C2" s="67"/>
      <c r="D2" s="67"/>
      <c r="E2" s="67"/>
      <c r="F2" s="67"/>
      <c r="G2" s="74"/>
    </row>
    <row r="4" spans="1:18" x14ac:dyDescent="0.3">
      <c r="A4" s="67" t="s">
        <v>34</v>
      </c>
      <c r="B4" s="67"/>
      <c r="C4" s="67"/>
      <c r="D4" s="67"/>
      <c r="E4" s="67"/>
      <c r="F4" s="67"/>
      <c r="G4" s="74"/>
    </row>
    <row r="5" spans="1:18" ht="15" thickBot="1" x14ac:dyDescent="0.35">
      <c r="A5" s="1"/>
      <c r="B5" s="1"/>
      <c r="C5" s="1"/>
      <c r="D5" s="1"/>
      <c r="E5" s="1"/>
      <c r="F5" s="1"/>
    </row>
    <row r="6" spans="1:18" x14ac:dyDescent="0.3">
      <c r="B6" s="75" t="s">
        <v>30</v>
      </c>
      <c r="C6" s="77"/>
      <c r="D6" s="78"/>
      <c r="E6" s="78"/>
      <c r="F6" s="78"/>
      <c r="G6" s="78"/>
      <c r="H6" s="78"/>
      <c r="I6" s="79"/>
      <c r="J6" s="62"/>
      <c r="K6" s="62"/>
      <c r="L6" s="62"/>
      <c r="M6" s="62"/>
      <c r="N6" s="62"/>
      <c r="O6" s="62"/>
      <c r="P6" s="62"/>
      <c r="Q6" s="95"/>
      <c r="R6" s="72" t="s">
        <v>35</v>
      </c>
    </row>
    <row r="7" spans="1:18" ht="15" thickBot="1" x14ac:dyDescent="0.35">
      <c r="A7" t="s">
        <v>0</v>
      </c>
      <c r="B7" s="76"/>
      <c r="C7" s="102" t="s">
        <v>5</v>
      </c>
      <c r="D7" s="103" t="s">
        <v>6</v>
      </c>
      <c r="E7" s="103" t="s">
        <v>7</v>
      </c>
      <c r="F7" s="103" t="s">
        <v>8</v>
      </c>
      <c r="G7" s="103" t="s">
        <v>39</v>
      </c>
      <c r="H7" s="103" t="s">
        <v>40</v>
      </c>
      <c r="I7" s="103" t="s">
        <v>41</v>
      </c>
      <c r="J7" s="104" t="s">
        <v>60</v>
      </c>
      <c r="K7" s="104" t="s">
        <v>63</v>
      </c>
      <c r="L7" s="104" t="s">
        <v>64</v>
      </c>
      <c r="M7" s="104" t="s">
        <v>65</v>
      </c>
      <c r="N7" s="104" t="s">
        <v>66</v>
      </c>
      <c r="O7" s="104" t="s">
        <v>67</v>
      </c>
      <c r="P7" s="104" t="s">
        <v>68</v>
      </c>
      <c r="Q7" s="105" t="s">
        <v>69</v>
      </c>
      <c r="R7" s="106"/>
    </row>
    <row r="8" spans="1:18" x14ac:dyDescent="0.3">
      <c r="A8">
        <v>1</v>
      </c>
      <c r="B8" s="20" t="s">
        <v>2</v>
      </c>
      <c r="C8" s="99">
        <v>92</v>
      </c>
      <c r="D8" s="100">
        <v>62</v>
      </c>
      <c r="E8" s="100">
        <v>52</v>
      </c>
      <c r="F8" s="100">
        <v>48</v>
      </c>
      <c r="G8" s="100">
        <v>29</v>
      </c>
      <c r="H8" s="100">
        <v>45</v>
      </c>
      <c r="I8" s="100">
        <v>24</v>
      </c>
      <c r="J8" s="100">
        <v>20</v>
      </c>
      <c r="K8" s="100">
        <v>33</v>
      </c>
      <c r="L8" s="100">
        <v>29</v>
      </c>
      <c r="M8" s="100">
        <v>21</v>
      </c>
      <c r="N8" s="100">
        <v>33</v>
      </c>
      <c r="O8" s="100">
        <v>39</v>
      </c>
      <c r="P8" s="100">
        <v>33</v>
      </c>
      <c r="Q8" s="100">
        <v>25</v>
      </c>
      <c r="R8" s="101"/>
    </row>
    <row r="9" spans="1:18" x14ac:dyDescent="0.3">
      <c r="A9">
        <v>2</v>
      </c>
      <c r="B9" s="21" t="s">
        <v>3</v>
      </c>
      <c r="C9" s="7">
        <v>80</v>
      </c>
      <c r="D9" s="3">
        <v>54</v>
      </c>
      <c r="E9" s="3">
        <v>44</v>
      </c>
      <c r="F9" s="3">
        <v>37</v>
      </c>
      <c r="G9" s="3">
        <v>21</v>
      </c>
      <c r="H9" s="3">
        <v>30</v>
      </c>
      <c r="I9" s="3">
        <v>16</v>
      </c>
      <c r="J9" s="3">
        <v>15</v>
      </c>
      <c r="K9" s="3">
        <v>22</v>
      </c>
      <c r="L9" s="3">
        <v>19</v>
      </c>
      <c r="M9" s="3">
        <v>17</v>
      </c>
      <c r="N9" s="3">
        <v>31</v>
      </c>
      <c r="O9" s="3">
        <v>34</v>
      </c>
      <c r="P9" s="3">
        <v>27</v>
      </c>
      <c r="Q9" s="3">
        <v>21</v>
      </c>
      <c r="R9" s="8"/>
    </row>
    <row r="10" spans="1:18" x14ac:dyDescent="0.3">
      <c r="B10" s="21" t="s">
        <v>4</v>
      </c>
      <c r="C10" s="26">
        <f t="shared" ref="C10:Q10" si="0">C9/C8</f>
        <v>0.86956521739130432</v>
      </c>
      <c r="D10" s="5">
        <f t="shared" si="0"/>
        <v>0.87096774193548387</v>
      </c>
      <c r="E10" s="5">
        <f t="shared" si="0"/>
        <v>0.84615384615384615</v>
      </c>
      <c r="F10" s="5">
        <f t="shared" si="0"/>
        <v>0.77083333333333337</v>
      </c>
      <c r="G10" s="5">
        <f t="shared" si="0"/>
        <v>0.72413793103448276</v>
      </c>
      <c r="H10" s="5">
        <f t="shared" si="0"/>
        <v>0.66666666666666663</v>
      </c>
      <c r="I10" s="5">
        <f t="shared" si="0"/>
        <v>0.66666666666666663</v>
      </c>
      <c r="J10" s="5">
        <f t="shared" si="0"/>
        <v>0.75</v>
      </c>
      <c r="K10" s="5">
        <f t="shared" si="0"/>
        <v>0.66666666666666663</v>
      </c>
      <c r="L10" s="5">
        <f t="shared" si="0"/>
        <v>0.65517241379310343</v>
      </c>
      <c r="M10" s="5">
        <f t="shared" si="0"/>
        <v>0.80952380952380953</v>
      </c>
      <c r="N10" s="5">
        <f t="shared" si="0"/>
        <v>0.93939393939393945</v>
      </c>
      <c r="O10" s="5">
        <f t="shared" si="0"/>
        <v>0.87179487179487181</v>
      </c>
      <c r="P10" s="5">
        <f t="shared" si="0"/>
        <v>0.81818181818181823</v>
      </c>
      <c r="Q10" s="96">
        <f t="shared" si="0"/>
        <v>0.84</v>
      </c>
      <c r="R10" s="8">
        <v>5.2</v>
      </c>
    </row>
    <row r="11" spans="1:18" x14ac:dyDescent="0.3">
      <c r="A11">
        <v>3</v>
      </c>
      <c r="B11" s="21" t="s">
        <v>9</v>
      </c>
      <c r="C11" s="7">
        <v>73</v>
      </c>
      <c r="D11" s="3">
        <v>49</v>
      </c>
      <c r="E11" s="3">
        <v>35</v>
      </c>
      <c r="F11" s="3">
        <v>36</v>
      </c>
      <c r="G11" s="3">
        <v>21</v>
      </c>
      <c r="H11" s="3">
        <v>28</v>
      </c>
      <c r="I11" s="3">
        <v>16</v>
      </c>
      <c r="J11" s="3">
        <v>14</v>
      </c>
      <c r="K11" s="3">
        <v>19</v>
      </c>
      <c r="L11" s="3">
        <v>17</v>
      </c>
      <c r="M11" s="3">
        <v>16</v>
      </c>
      <c r="N11" s="3">
        <v>27</v>
      </c>
      <c r="O11" s="3">
        <v>28</v>
      </c>
      <c r="P11" s="3">
        <v>25</v>
      </c>
      <c r="Q11" s="97"/>
      <c r="R11" s="8"/>
    </row>
    <row r="12" spans="1:18" x14ac:dyDescent="0.3">
      <c r="B12" s="21" t="s">
        <v>31</v>
      </c>
      <c r="C12" s="26">
        <f t="shared" ref="C12:H12" si="1">C11/C9</f>
        <v>0.91249999999999998</v>
      </c>
      <c r="D12" s="5">
        <f t="shared" si="1"/>
        <v>0.90740740740740744</v>
      </c>
      <c r="E12" s="5">
        <f t="shared" si="1"/>
        <v>0.79545454545454541</v>
      </c>
      <c r="F12" s="5">
        <f t="shared" si="1"/>
        <v>0.97297297297297303</v>
      </c>
      <c r="G12" s="5">
        <f t="shared" si="1"/>
        <v>1</v>
      </c>
      <c r="H12" s="5">
        <f t="shared" si="1"/>
        <v>0.93333333333333335</v>
      </c>
      <c r="I12" s="5">
        <f t="shared" ref="I12:Q12" si="2">IF(I9&lt;&gt;0,I11/I9,0)</f>
        <v>1</v>
      </c>
      <c r="J12" s="5">
        <f t="shared" si="2"/>
        <v>0.93333333333333335</v>
      </c>
      <c r="K12" s="5">
        <f t="shared" si="2"/>
        <v>0.86363636363636365</v>
      </c>
      <c r="L12" s="5">
        <f t="shared" si="2"/>
        <v>0.89473684210526316</v>
      </c>
      <c r="M12" s="5">
        <f t="shared" si="2"/>
        <v>0.94117647058823528</v>
      </c>
      <c r="N12" s="5">
        <f t="shared" si="2"/>
        <v>0.87096774193548387</v>
      </c>
      <c r="O12" s="5">
        <f t="shared" si="2"/>
        <v>0.82352941176470584</v>
      </c>
      <c r="P12" s="5">
        <f t="shared" si="2"/>
        <v>0.92592592592592593</v>
      </c>
      <c r="Q12" s="96">
        <f t="shared" si="2"/>
        <v>0</v>
      </c>
      <c r="R12" s="8">
        <v>5.2</v>
      </c>
    </row>
    <row r="13" spans="1:18" x14ac:dyDescent="0.3">
      <c r="A13">
        <v>4</v>
      </c>
      <c r="B13" s="21" t="s">
        <v>10</v>
      </c>
      <c r="C13" s="27">
        <v>2.1641708542713598</v>
      </c>
      <c r="D13" s="15">
        <v>2.2106026365348401</v>
      </c>
      <c r="E13" s="15">
        <v>2.0551980198019799</v>
      </c>
      <c r="F13" s="15">
        <v>2.2831199999999998</v>
      </c>
      <c r="G13" s="15">
        <v>2.1352036199094999</v>
      </c>
      <c r="H13" s="13">
        <v>2.0195844875346198</v>
      </c>
      <c r="I13" s="13">
        <v>2.36179347826087</v>
      </c>
      <c r="J13" s="13">
        <v>2.3042937853107399</v>
      </c>
      <c r="K13" s="13">
        <v>1.93</v>
      </c>
      <c r="L13" s="13">
        <v>2.09</v>
      </c>
      <c r="M13" s="13">
        <v>2.2700550000000002</v>
      </c>
      <c r="N13" s="13">
        <v>2.609283</v>
      </c>
      <c r="O13" s="13">
        <v>2.5998160000000001</v>
      </c>
      <c r="P13" s="3">
        <v>2.5242356687898</v>
      </c>
      <c r="Q13" s="3">
        <v>2.23342342342342</v>
      </c>
      <c r="R13" s="8">
        <v>4.0999999999999996</v>
      </c>
    </row>
    <row r="14" spans="1:18" x14ac:dyDescent="0.3">
      <c r="A14">
        <v>5</v>
      </c>
      <c r="B14" s="21" t="s">
        <v>11</v>
      </c>
      <c r="C14" s="27">
        <v>2.27692406692407</v>
      </c>
      <c r="D14" s="15">
        <v>2.3400668151447701</v>
      </c>
      <c r="E14" s="15">
        <v>2.1758966565349498</v>
      </c>
      <c r="F14" s="15">
        <v>2.63738317757009</v>
      </c>
      <c r="G14" s="15">
        <v>2.2559374999999999</v>
      </c>
      <c r="H14" s="13">
        <v>2.5397286821705398</v>
      </c>
      <c r="I14" s="13">
        <v>2.7327027027027002</v>
      </c>
      <c r="J14" s="13">
        <v>2.42</v>
      </c>
      <c r="K14" s="13">
        <v>2.56</v>
      </c>
      <c r="L14" s="13">
        <v>2.5</v>
      </c>
      <c r="M14" s="13">
        <v>2.514904</v>
      </c>
      <c r="N14" s="13">
        <v>2.605019</v>
      </c>
      <c r="O14" s="13">
        <v>2.6294140000000001</v>
      </c>
      <c r="P14" s="3">
        <v>2.8837999999999999</v>
      </c>
      <c r="Q14" s="3"/>
      <c r="R14" s="8">
        <v>4.0999999999999996</v>
      </c>
    </row>
    <row r="15" spans="1:18" x14ac:dyDescent="0.3">
      <c r="A15">
        <v>6</v>
      </c>
      <c r="B15" s="21" t="s">
        <v>12</v>
      </c>
      <c r="C15" s="27">
        <v>2.0905128205128198</v>
      </c>
      <c r="D15" s="15">
        <v>2.1432272727272701</v>
      </c>
      <c r="E15" s="15">
        <v>2.2648830409356702</v>
      </c>
      <c r="F15" s="15">
        <v>2.3655704697986599</v>
      </c>
      <c r="G15" s="15">
        <v>2.2349586776859498</v>
      </c>
      <c r="H15" s="13">
        <v>2.4934210526315801</v>
      </c>
      <c r="I15" s="13">
        <v>1.9359999999999999</v>
      </c>
      <c r="J15" s="13">
        <v>2.39</v>
      </c>
      <c r="K15" s="13">
        <v>2.48</v>
      </c>
      <c r="L15" s="13">
        <v>2.68</v>
      </c>
      <c r="M15" s="13">
        <v>2.820811</v>
      </c>
      <c r="N15" s="13">
        <v>2.656898</v>
      </c>
      <c r="O15" s="13">
        <v>2.6776</v>
      </c>
      <c r="P15" s="3">
        <v>2.335</v>
      </c>
      <c r="Q15" s="3"/>
      <c r="R15" s="8">
        <v>4.0999999999999996</v>
      </c>
    </row>
    <row r="16" spans="1:18" x14ac:dyDescent="0.3">
      <c r="A16">
        <v>7</v>
      </c>
      <c r="B16" s="21" t="s">
        <v>13</v>
      </c>
      <c r="C16" s="7">
        <v>27</v>
      </c>
      <c r="D16" s="3">
        <v>18</v>
      </c>
      <c r="E16" s="3">
        <v>16</v>
      </c>
      <c r="F16" s="3">
        <v>19</v>
      </c>
      <c r="G16" s="3">
        <v>8</v>
      </c>
      <c r="H16" s="3">
        <v>18</v>
      </c>
      <c r="I16" s="3">
        <v>6</v>
      </c>
      <c r="J16" s="3">
        <v>6</v>
      </c>
      <c r="K16" s="3"/>
      <c r="L16" s="3">
        <v>6</v>
      </c>
      <c r="M16" s="3">
        <v>4</v>
      </c>
      <c r="N16" s="3">
        <v>7</v>
      </c>
      <c r="O16" s="3">
        <v>4</v>
      </c>
      <c r="P16" s="3">
        <v>3</v>
      </c>
      <c r="Q16" s="97">
        <v>0</v>
      </c>
      <c r="R16" s="8"/>
    </row>
    <row r="17" spans="1:18" x14ac:dyDescent="0.3">
      <c r="B17" s="21" t="s">
        <v>14</v>
      </c>
      <c r="C17" s="26">
        <f>C16/C11</f>
        <v>0.36986301369863012</v>
      </c>
      <c r="D17" s="5">
        <f>D16/D11</f>
        <v>0.36734693877551022</v>
      </c>
      <c r="E17" s="5">
        <f>E16/E11</f>
        <v>0.45714285714285713</v>
      </c>
      <c r="F17" s="5">
        <f t="shared" ref="F17:R17" si="3">IF(F11&lt;&gt;0,F16/F11,0)</f>
        <v>0.52777777777777779</v>
      </c>
      <c r="G17" s="5">
        <f t="shared" si="3"/>
        <v>0.38095238095238093</v>
      </c>
      <c r="H17" s="5">
        <f t="shared" si="3"/>
        <v>0.6428571428571429</v>
      </c>
      <c r="I17" s="5">
        <f t="shared" si="3"/>
        <v>0.375</v>
      </c>
      <c r="J17" s="5">
        <f t="shared" si="3"/>
        <v>0.42857142857142855</v>
      </c>
      <c r="K17" s="5">
        <f t="shared" si="3"/>
        <v>0</v>
      </c>
      <c r="L17" s="5">
        <f t="shared" si="3"/>
        <v>0.35294117647058826</v>
      </c>
      <c r="M17" s="5">
        <f t="shared" si="3"/>
        <v>0.25</v>
      </c>
      <c r="N17" s="5">
        <f t="shared" si="3"/>
        <v>0.25925925925925924</v>
      </c>
      <c r="O17" s="5">
        <f t="shared" si="3"/>
        <v>0.14285714285714285</v>
      </c>
      <c r="P17" s="5">
        <f t="shared" si="3"/>
        <v>0.12</v>
      </c>
      <c r="Q17" s="96">
        <f t="shared" si="3"/>
        <v>0</v>
      </c>
      <c r="R17" s="8">
        <v>4.3</v>
      </c>
    </row>
    <row r="18" spans="1:18" x14ac:dyDescent="0.3">
      <c r="A18">
        <v>9</v>
      </c>
      <c r="B18" s="21" t="s">
        <v>15</v>
      </c>
      <c r="C18" s="7">
        <v>4</v>
      </c>
      <c r="D18" s="3">
        <v>3</v>
      </c>
      <c r="E18" s="3">
        <v>2</v>
      </c>
      <c r="F18" s="3">
        <v>1</v>
      </c>
      <c r="G18" s="3">
        <v>1</v>
      </c>
      <c r="H18" s="3">
        <v>1</v>
      </c>
      <c r="I18" s="3">
        <v>0</v>
      </c>
      <c r="J18" s="3">
        <v>0</v>
      </c>
      <c r="K18" s="3">
        <v>1</v>
      </c>
      <c r="L18" s="3">
        <v>0</v>
      </c>
      <c r="M18" s="3">
        <v>0</v>
      </c>
      <c r="N18" s="3">
        <v>1</v>
      </c>
      <c r="O18" s="3">
        <v>0</v>
      </c>
      <c r="P18" s="3">
        <v>0</v>
      </c>
      <c r="Q18" s="3">
        <v>0</v>
      </c>
      <c r="R18" s="8"/>
    </row>
    <row r="19" spans="1:18" x14ac:dyDescent="0.3">
      <c r="B19" s="21" t="s">
        <v>18</v>
      </c>
      <c r="C19" s="26">
        <f>(C18)/C11</f>
        <v>5.4794520547945202E-2</v>
      </c>
      <c r="D19" s="5">
        <f>(D18)/D11</f>
        <v>6.1224489795918366E-2</v>
      </c>
      <c r="E19" s="5">
        <f>(E18)/E11</f>
        <v>5.7142857142857141E-2</v>
      </c>
      <c r="F19" s="5">
        <f t="shared" ref="F19:Q19" si="4">IF(F11&lt;&gt;0,F18/F11,0)</f>
        <v>2.7777777777777776E-2</v>
      </c>
      <c r="G19" s="5">
        <f t="shared" si="4"/>
        <v>4.7619047619047616E-2</v>
      </c>
      <c r="H19" s="5">
        <f t="shared" si="4"/>
        <v>3.5714285714285712E-2</v>
      </c>
      <c r="I19" s="5">
        <f t="shared" si="4"/>
        <v>0</v>
      </c>
      <c r="J19" s="5">
        <f t="shared" si="4"/>
        <v>0</v>
      </c>
      <c r="K19" s="5">
        <f t="shared" si="4"/>
        <v>5.2631578947368418E-2</v>
      </c>
      <c r="L19" s="5">
        <f t="shared" si="4"/>
        <v>0</v>
      </c>
      <c r="M19" s="5">
        <f t="shared" si="4"/>
        <v>0</v>
      </c>
      <c r="N19" s="5">
        <f t="shared" si="4"/>
        <v>3.7037037037037035E-2</v>
      </c>
      <c r="O19" s="5">
        <f t="shared" si="4"/>
        <v>0</v>
      </c>
      <c r="P19" s="5">
        <f t="shared" si="4"/>
        <v>0</v>
      </c>
      <c r="Q19" s="96">
        <f t="shared" si="4"/>
        <v>0</v>
      </c>
      <c r="R19" s="8">
        <v>5.4</v>
      </c>
    </row>
    <row r="20" spans="1:18" x14ac:dyDescent="0.3">
      <c r="A20">
        <v>10</v>
      </c>
      <c r="B20" s="21" t="s">
        <v>38</v>
      </c>
      <c r="C20" s="7">
        <v>7</v>
      </c>
      <c r="D20" s="3">
        <v>6</v>
      </c>
      <c r="E20" s="3">
        <v>11</v>
      </c>
      <c r="F20" s="3">
        <v>9</v>
      </c>
      <c r="G20" s="3">
        <v>5</v>
      </c>
      <c r="H20" s="3">
        <v>10</v>
      </c>
      <c r="I20" s="3">
        <v>6</v>
      </c>
      <c r="J20" s="3">
        <v>2</v>
      </c>
      <c r="K20" s="3">
        <v>10</v>
      </c>
      <c r="L20" s="3">
        <v>8</v>
      </c>
      <c r="M20" s="3">
        <v>3</v>
      </c>
      <c r="N20" s="3">
        <v>5</v>
      </c>
      <c r="O20" s="3">
        <v>4</v>
      </c>
      <c r="P20" s="3">
        <v>0</v>
      </c>
      <c r="Q20" s="3">
        <v>2</v>
      </c>
      <c r="R20" s="8"/>
    </row>
    <row r="21" spans="1:18" x14ac:dyDescent="0.3">
      <c r="B21" s="21" t="s">
        <v>16</v>
      </c>
      <c r="C21" s="26">
        <f t="shared" ref="C21:Q21" si="5">(C8-C20)/C8</f>
        <v>0.92391304347826086</v>
      </c>
      <c r="D21" s="5">
        <f t="shared" si="5"/>
        <v>0.90322580645161288</v>
      </c>
      <c r="E21" s="5">
        <f t="shared" si="5"/>
        <v>0.78846153846153844</v>
      </c>
      <c r="F21" s="5">
        <f t="shared" si="5"/>
        <v>0.8125</v>
      </c>
      <c r="G21" s="5">
        <f t="shared" si="5"/>
        <v>0.82758620689655171</v>
      </c>
      <c r="H21" s="5">
        <f t="shared" si="5"/>
        <v>0.77777777777777779</v>
      </c>
      <c r="I21" s="5">
        <f t="shared" si="5"/>
        <v>0.75</v>
      </c>
      <c r="J21" s="5">
        <f t="shared" si="5"/>
        <v>0.9</v>
      </c>
      <c r="K21" s="5">
        <f t="shared" si="5"/>
        <v>0.69696969696969702</v>
      </c>
      <c r="L21" s="5">
        <f t="shared" si="5"/>
        <v>0.72413793103448276</v>
      </c>
      <c r="M21" s="5">
        <f t="shared" si="5"/>
        <v>0.8571428571428571</v>
      </c>
      <c r="N21" s="5">
        <f t="shared" si="5"/>
        <v>0.84848484848484851</v>
      </c>
      <c r="O21" s="5">
        <f t="shared" si="5"/>
        <v>0.89743589743589747</v>
      </c>
      <c r="P21" s="5">
        <f t="shared" si="5"/>
        <v>1</v>
      </c>
      <c r="Q21" s="96">
        <f t="shared" si="5"/>
        <v>0.92</v>
      </c>
      <c r="R21" s="8">
        <v>5.0999999999999996</v>
      </c>
    </row>
    <row r="22" spans="1:18" x14ac:dyDescent="0.3">
      <c r="B22" s="21" t="s">
        <v>17</v>
      </c>
      <c r="C22" s="26">
        <f t="shared" ref="C22:Q22" si="6">C20/C8</f>
        <v>7.6086956521739135E-2</v>
      </c>
      <c r="D22" s="5">
        <f t="shared" si="6"/>
        <v>9.6774193548387094E-2</v>
      </c>
      <c r="E22" s="5">
        <f t="shared" si="6"/>
        <v>0.21153846153846154</v>
      </c>
      <c r="F22" s="5">
        <f t="shared" si="6"/>
        <v>0.1875</v>
      </c>
      <c r="G22" s="5">
        <f t="shared" si="6"/>
        <v>0.17241379310344829</v>
      </c>
      <c r="H22" s="5">
        <f t="shared" si="6"/>
        <v>0.22222222222222221</v>
      </c>
      <c r="I22" s="5">
        <f t="shared" si="6"/>
        <v>0.25</v>
      </c>
      <c r="J22" s="5">
        <f t="shared" si="6"/>
        <v>0.1</v>
      </c>
      <c r="K22" s="5">
        <f t="shared" si="6"/>
        <v>0.30303030303030304</v>
      </c>
      <c r="L22" s="5">
        <f t="shared" si="6"/>
        <v>0.27586206896551724</v>
      </c>
      <c r="M22" s="5">
        <f t="shared" si="6"/>
        <v>0.14285714285714285</v>
      </c>
      <c r="N22" s="5">
        <f t="shared" si="6"/>
        <v>0.15151515151515152</v>
      </c>
      <c r="O22" s="5">
        <f t="shared" si="6"/>
        <v>0.10256410256410256</v>
      </c>
      <c r="P22" s="5">
        <f t="shared" si="6"/>
        <v>0</v>
      </c>
      <c r="Q22" s="96">
        <f t="shared" si="6"/>
        <v>0.08</v>
      </c>
      <c r="R22" s="8">
        <v>5.3</v>
      </c>
    </row>
    <row r="23" spans="1:18" x14ac:dyDescent="0.3">
      <c r="A23">
        <v>11</v>
      </c>
      <c r="B23" s="21" t="s">
        <v>19</v>
      </c>
      <c r="C23" s="7">
        <v>43</v>
      </c>
      <c r="D23" s="3">
        <v>32</v>
      </c>
      <c r="E23" s="3">
        <v>26</v>
      </c>
      <c r="F23" s="3">
        <v>28</v>
      </c>
      <c r="G23" s="3">
        <v>12</v>
      </c>
      <c r="H23" s="3">
        <v>15</v>
      </c>
      <c r="I23" s="3">
        <v>12</v>
      </c>
      <c r="J23" s="3">
        <v>8</v>
      </c>
      <c r="K23" s="3">
        <v>15</v>
      </c>
      <c r="L23" s="3">
        <v>14</v>
      </c>
      <c r="M23" s="3">
        <v>11</v>
      </c>
      <c r="N23" s="3">
        <v>19</v>
      </c>
      <c r="O23" s="3">
        <v>19</v>
      </c>
      <c r="P23" s="3">
        <v>2</v>
      </c>
      <c r="Q23" s="3">
        <v>0</v>
      </c>
      <c r="R23" s="8"/>
    </row>
    <row r="24" spans="1:18" x14ac:dyDescent="0.3">
      <c r="A24">
        <v>12</v>
      </c>
      <c r="B24" s="21" t="s">
        <v>20</v>
      </c>
      <c r="C24" s="7">
        <v>11</v>
      </c>
      <c r="D24" s="3">
        <v>6</v>
      </c>
      <c r="E24" s="3">
        <v>4</v>
      </c>
      <c r="F24" s="3">
        <v>2</v>
      </c>
      <c r="G24" s="3">
        <v>2</v>
      </c>
      <c r="H24" s="3">
        <v>7</v>
      </c>
      <c r="I24" s="3">
        <v>0</v>
      </c>
      <c r="J24" s="3">
        <v>5</v>
      </c>
      <c r="K24" s="3">
        <v>2</v>
      </c>
      <c r="L24" s="3">
        <v>3</v>
      </c>
      <c r="M24" s="3">
        <v>5</v>
      </c>
      <c r="N24" s="3">
        <v>4</v>
      </c>
      <c r="O24" s="3">
        <v>1</v>
      </c>
      <c r="P24" s="3">
        <v>0</v>
      </c>
      <c r="Q24" s="3">
        <v>0</v>
      </c>
      <c r="R24" s="8"/>
    </row>
    <row r="25" spans="1:18" x14ac:dyDescent="0.3">
      <c r="A25">
        <v>13</v>
      </c>
      <c r="B25" s="21" t="s">
        <v>21</v>
      </c>
      <c r="C25" s="7">
        <v>4</v>
      </c>
      <c r="D25" s="3">
        <v>3</v>
      </c>
      <c r="E25" s="3">
        <v>1</v>
      </c>
      <c r="F25" s="3">
        <v>2</v>
      </c>
      <c r="G25" s="3">
        <v>6</v>
      </c>
      <c r="H25" s="3">
        <v>2</v>
      </c>
      <c r="I25" s="3">
        <v>2</v>
      </c>
      <c r="J25" s="3">
        <v>1</v>
      </c>
      <c r="K25" s="3">
        <v>0</v>
      </c>
      <c r="L25" s="3">
        <v>1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8"/>
    </row>
    <row r="26" spans="1:18" x14ac:dyDescent="0.3">
      <c r="A26">
        <v>14</v>
      </c>
      <c r="B26" s="21" t="s">
        <v>22</v>
      </c>
      <c r="C26" s="7">
        <v>5</v>
      </c>
      <c r="D26" s="3">
        <v>5</v>
      </c>
      <c r="E26" s="3">
        <v>1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8"/>
    </row>
    <row r="27" spans="1:18" x14ac:dyDescent="0.3">
      <c r="B27" s="21" t="s">
        <v>33</v>
      </c>
      <c r="C27" s="43">
        <f>(C23*3+C24*4+C25*5+C26*6)/SUM(C23:C26)</f>
        <v>3.5396825396825395</v>
      </c>
      <c r="D27" s="42">
        <f>(D23*3+D24*4+D25*5+D26*6)/SUM(D23:D26)</f>
        <v>3.5869565217391304</v>
      </c>
      <c r="E27" s="42">
        <f>(E23*3+E24*4+E25*5+E26*6)/SUM(E23:E26)</f>
        <v>3.28125</v>
      </c>
      <c r="F27" s="42">
        <f>IF(SUM(F23:F26)&lt;&gt;0,(F23*3+F24*4+F25*5+F26*6)/SUM(F23:F26),0)</f>
        <v>3.1875</v>
      </c>
      <c r="G27" s="42">
        <f t="shared" ref="G27:P27" si="7">IF(SUM(G23:G26)&lt;&gt;0,(G23*3+G24*4+G25*5+G26*6)/SUM(G23:G26),0)</f>
        <v>3.7</v>
      </c>
      <c r="H27" s="42">
        <f t="shared" si="7"/>
        <v>3.6538461538461537</v>
      </c>
      <c r="I27" s="42">
        <f t="shared" si="7"/>
        <v>3.2857142857142856</v>
      </c>
      <c r="J27" s="42">
        <f t="shared" si="7"/>
        <v>3.5</v>
      </c>
      <c r="K27" s="42">
        <f t="shared" si="7"/>
        <v>3.2777777777777777</v>
      </c>
      <c r="L27" s="42">
        <f t="shared" si="7"/>
        <v>3.2777777777777777</v>
      </c>
      <c r="M27" s="42">
        <f t="shared" si="7"/>
        <v>3.3125</v>
      </c>
      <c r="N27" s="42">
        <f t="shared" si="7"/>
        <v>3.1739130434782608</v>
      </c>
      <c r="O27" s="42">
        <f t="shared" si="7"/>
        <v>3.05</v>
      </c>
      <c r="P27" s="42">
        <f t="shared" si="7"/>
        <v>3</v>
      </c>
      <c r="Q27" s="98"/>
      <c r="R27" s="8">
        <v>6.1</v>
      </c>
    </row>
    <row r="28" spans="1:18" x14ac:dyDescent="0.3">
      <c r="B28" s="21" t="s">
        <v>23</v>
      </c>
      <c r="C28" s="26">
        <f t="shared" ref="C28:Q28" si="8">C23/C8</f>
        <v>0.46739130434782611</v>
      </c>
      <c r="D28" s="5">
        <f t="shared" si="8"/>
        <v>0.5161290322580645</v>
      </c>
      <c r="E28" s="5">
        <f t="shared" si="8"/>
        <v>0.5</v>
      </c>
      <c r="F28" s="5">
        <f t="shared" si="8"/>
        <v>0.58333333333333337</v>
      </c>
      <c r="G28" s="5">
        <f t="shared" si="8"/>
        <v>0.41379310344827586</v>
      </c>
      <c r="H28" s="5">
        <f t="shared" si="8"/>
        <v>0.33333333333333331</v>
      </c>
      <c r="I28" s="5">
        <f t="shared" si="8"/>
        <v>0.5</v>
      </c>
      <c r="J28" s="5">
        <f t="shared" si="8"/>
        <v>0.4</v>
      </c>
      <c r="K28" s="5">
        <f t="shared" si="8"/>
        <v>0.45454545454545453</v>
      </c>
      <c r="L28" s="5">
        <f t="shared" si="8"/>
        <v>0.48275862068965519</v>
      </c>
      <c r="M28" s="5">
        <f t="shared" si="8"/>
        <v>0.52380952380952384</v>
      </c>
      <c r="N28" s="5">
        <f t="shared" si="8"/>
        <v>0.5757575757575758</v>
      </c>
      <c r="O28" s="5">
        <f t="shared" si="8"/>
        <v>0.48717948717948717</v>
      </c>
      <c r="P28" s="5">
        <f t="shared" si="8"/>
        <v>6.0606060606060608E-2</v>
      </c>
      <c r="Q28" s="96">
        <f t="shared" si="8"/>
        <v>0</v>
      </c>
      <c r="R28" s="8">
        <v>6.2</v>
      </c>
    </row>
    <row r="29" spans="1:18" x14ac:dyDescent="0.3">
      <c r="B29" s="21" t="s">
        <v>25</v>
      </c>
      <c r="C29" s="26">
        <f t="shared" ref="C29:Q29" si="9">SUM(C24:C26)/C8</f>
        <v>0.21739130434782608</v>
      </c>
      <c r="D29" s="5">
        <f t="shared" si="9"/>
        <v>0.22580645161290322</v>
      </c>
      <c r="E29" s="5">
        <f t="shared" si="9"/>
        <v>0.11538461538461539</v>
      </c>
      <c r="F29" s="5">
        <f t="shared" si="9"/>
        <v>8.3333333333333329E-2</v>
      </c>
      <c r="G29" s="5">
        <f t="shared" si="9"/>
        <v>0.27586206896551724</v>
      </c>
      <c r="H29" s="5">
        <f t="shared" si="9"/>
        <v>0.24444444444444444</v>
      </c>
      <c r="I29" s="5">
        <f t="shared" si="9"/>
        <v>8.3333333333333329E-2</v>
      </c>
      <c r="J29" s="5">
        <f t="shared" si="9"/>
        <v>0.3</v>
      </c>
      <c r="K29" s="5">
        <f t="shared" si="9"/>
        <v>9.0909090909090912E-2</v>
      </c>
      <c r="L29" s="5">
        <f t="shared" si="9"/>
        <v>0.13793103448275862</v>
      </c>
      <c r="M29" s="5">
        <f t="shared" si="9"/>
        <v>0.23809523809523808</v>
      </c>
      <c r="N29" s="5">
        <f t="shared" si="9"/>
        <v>0.12121212121212122</v>
      </c>
      <c r="O29" s="5">
        <f t="shared" si="9"/>
        <v>2.564102564102564E-2</v>
      </c>
      <c r="P29" s="5">
        <f t="shared" si="9"/>
        <v>0</v>
      </c>
      <c r="Q29" s="96">
        <f t="shared" si="9"/>
        <v>0</v>
      </c>
      <c r="R29" s="8">
        <v>4.0999999999999996</v>
      </c>
    </row>
    <row r="30" spans="1:18" x14ac:dyDescent="0.3">
      <c r="B30" s="21" t="s">
        <v>24</v>
      </c>
      <c r="C30" s="26">
        <f t="shared" ref="C30:Q30" si="10">SUM(C23:C26)/C8</f>
        <v>0.68478260869565222</v>
      </c>
      <c r="D30" s="5">
        <f t="shared" si="10"/>
        <v>0.74193548387096775</v>
      </c>
      <c r="E30" s="5">
        <f t="shared" si="10"/>
        <v>0.61538461538461542</v>
      </c>
      <c r="F30" s="5">
        <f t="shared" si="10"/>
        <v>0.66666666666666663</v>
      </c>
      <c r="G30" s="5">
        <f t="shared" si="10"/>
        <v>0.68965517241379315</v>
      </c>
      <c r="H30" s="5">
        <f t="shared" si="10"/>
        <v>0.57777777777777772</v>
      </c>
      <c r="I30" s="5">
        <f t="shared" si="10"/>
        <v>0.58333333333333337</v>
      </c>
      <c r="J30" s="5">
        <f t="shared" si="10"/>
        <v>0.7</v>
      </c>
      <c r="K30" s="5">
        <f t="shared" si="10"/>
        <v>0.54545454545454541</v>
      </c>
      <c r="L30" s="5">
        <f t="shared" si="10"/>
        <v>0.62068965517241381</v>
      </c>
      <c r="M30" s="5">
        <f t="shared" si="10"/>
        <v>0.76190476190476186</v>
      </c>
      <c r="N30" s="5">
        <f t="shared" si="10"/>
        <v>0.69696969696969702</v>
      </c>
      <c r="O30" s="5">
        <f t="shared" si="10"/>
        <v>0.51282051282051277</v>
      </c>
      <c r="P30" s="5">
        <f t="shared" si="10"/>
        <v>6.0606060606060608E-2</v>
      </c>
      <c r="Q30" s="96">
        <f t="shared" si="10"/>
        <v>0</v>
      </c>
      <c r="R30" s="8">
        <v>6.3</v>
      </c>
    </row>
    <row r="31" spans="1:18" x14ac:dyDescent="0.3">
      <c r="A31">
        <v>15</v>
      </c>
      <c r="B31" s="21" t="s">
        <v>26</v>
      </c>
      <c r="C31" s="31">
        <v>2.5273439999999998</v>
      </c>
      <c r="D31" s="13">
        <v>2.4882520000000001</v>
      </c>
      <c r="E31" s="13">
        <v>2.323</v>
      </c>
      <c r="F31" s="13">
        <v>2.6248909999999999</v>
      </c>
      <c r="G31" s="13">
        <v>2.5116309999999999</v>
      </c>
      <c r="H31" s="13">
        <v>2.8283330000000002</v>
      </c>
      <c r="I31" s="13">
        <v>2.7691940000000002</v>
      </c>
      <c r="J31" s="13">
        <v>3.009954</v>
      </c>
      <c r="K31" s="13">
        <v>2.5950250000000001</v>
      </c>
      <c r="L31" s="3">
        <v>2.5035989717223699</v>
      </c>
      <c r="M31" s="3">
        <v>2.7213442622950801</v>
      </c>
      <c r="N31" s="3">
        <v>2.83839319470699</v>
      </c>
      <c r="O31" s="3">
        <v>2.8836889692585901</v>
      </c>
      <c r="P31" s="3">
        <v>2.9273170731707299</v>
      </c>
      <c r="Q31" s="3"/>
      <c r="R31" s="8">
        <v>4.0999999999999996</v>
      </c>
    </row>
    <row r="32" spans="1:18" x14ac:dyDescent="0.3">
      <c r="A32">
        <v>16</v>
      </c>
      <c r="B32" s="21" t="s">
        <v>27</v>
      </c>
      <c r="C32" s="31">
        <v>1.9475480000000001</v>
      </c>
      <c r="D32" s="13">
        <v>1.9290700000000001</v>
      </c>
      <c r="E32" s="13">
        <v>2.0190000000000001</v>
      </c>
      <c r="F32" s="13">
        <v>1.852857</v>
      </c>
      <c r="G32" s="13">
        <v>1.6669639999999999</v>
      </c>
      <c r="H32" s="13">
        <v>1.9260200000000001</v>
      </c>
      <c r="I32" s="13"/>
      <c r="J32" s="13">
        <v>2.0247139999999999</v>
      </c>
      <c r="K32" s="13">
        <v>1.7037500000000001</v>
      </c>
      <c r="L32" s="3">
        <v>1.8133333333333299</v>
      </c>
      <c r="M32" s="3">
        <v>2.05592857142857</v>
      </c>
      <c r="N32" s="3">
        <v>2.18205357142857</v>
      </c>
      <c r="O32" s="3">
        <v>2.12</v>
      </c>
      <c r="P32" s="3"/>
      <c r="Q32" s="3"/>
      <c r="R32" s="8">
        <v>4.0999999999999996</v>
      </c>
    </row>
    <row r="33" spans="1:18" x14ac:dyDescent="0.3">
      <c r="A33">
        <v>17</v>
      </c>
      <c r="B33" s="21" t="s">
        <v>28</v>
      </c>
      <c r="C33" s="31">
        <v>1.7017089999999999</v>
      </c>
      <c r="D33" s="13">
        <v>1.774643</v>
      </c>
      <c r="E33" s="13">
        <v>1.7271430000000001</v>
      </c>
      <c r="F33" s="13">
        <v>2.1558929999999998</v>
      </c>
      <c r="G33" s="13">
        <v>1.9152979999999999</v>
      </c>
      <c r="H33" s="13">
        <v>1.9410909999999999</v>
      </c>
      <c r="I33" s="13">
        <v>1.7275</v>
      </c>
      <c r="J33" s="13">
        <v>1.703214</v>
      </c>
      <c r="K33" s="13"/>
      <c r="L33" s="3">
        <v>1.8585714285714301</v>
      </c>
      <c r="M33" s="3"/>
      <c r="N33" s="3"/>
      <c r="O33" s="3"/>
      <c r="P33" s="3"/>
      <c r="Q33" s="3"/>
      <c r="R33" s="8">
        <v>4.0999999999999996</v>
      </c>
    </row>
    <row r="34" spans="1:18" ht="15" thickBot="1" x14ac:dyDescent="0.35">
      <c r="A34">
        <v>18</v>
      </c>
      <c r="B34" s="22" t="s">
        <v>29</v>
      </c>
      <c r="C34" s="44">
        <v>5.4347830000000004</v>
      </c>
      <c r="D34" s="18">
        <v>8.0645159999999994</v>
      </c>
      <c r="E34" s="18">
        <v>1.886792</v>
      </c>
      <c r="F34" s="18">
        <v>0</v>
      </c>
      <c r="G34" s="18">
        <v>0</v>
      </c>
      <c r="H34" s="18">
        <v>4.4444439999999998</v>
      </c>
      <c r="I34" s="18">
        <v>0</v>
      </c>
      <c r="J34" s="18">
        <v>0</v>
      </c>
      <c r="K34" s="18">
        <v>3.030303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10">
        <v>4.0999999999999996</v>
      </c>
    </row>
  </sheetData>
  <mergeCells count="5">
    <mergeCell ref="R6:R7"/>
    <mergeCell ref="A2:G2"/>
    <mergeCell ref="A4:G4"/>
    <mergeCell ref="B6:B7"/>
    <mergeCell ref="C6:I6"/>
  </mergeCells>
  <pageMargins left="0.7" right="0.7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4"/>
  <sheetViews>
    <sheetView topLeftCell="B4" zoomScale="80" zoomScaleNormal="80" workbookViewId="0">
      <selection activeCell="Q17" sqref="Q17"/>
    </sheetView>
  </sheetViews>
  <sheetFormatPr defaultRowHeight="14.4" x14ac:dyDescent="0.3"/>
  <cols>
    <col min="2" max="2" width="59.5546875" bestFit="1" customWidth="1"/>
    <col min="3" max="7" width="11" bestFit="1" customWidth="1"/>
    <col min="8" max="9" width="9.5546875" bestFit="1" customWidth="1"/>
    <col min="10" max="10" width="9.5546875" customWidth="1"/>
    <col min="11" max="11" width="11.5546875" bestFit="1" customWidth="1"/>
    <col min="12" max="17" width="9.5546875" customWidth="1"/>
    <col min="19" max="19" width="2.77734375" customWidth="1"/>
  </cols>
  <sheetData>
    <row r="2" spans="1:19" x14ac:dyDescent="0.3">
      <c r="A2" s="67" t="s">
        <v>32</v>
      </c>
      <c r="B2" s="67"/>
      <c r="C2" s="67"/>
      <c r="D2" s="67"/>
      <c r="E2" s="67"/>
      <c r="F2" s="67"/>
      <c r="G2" s="74"/>
    </row>
    <row r="4" spans="1:19" x14ac:dyDescent="0.3">
      <c r="A4" s="67" t="s">
        <v>37</v>
      </c>
      <c r="B4" s="67"/>
      <c r="C4" s="67"/>
      <c r="D4" s="67"/>
      <c r="E4" s="67"/>
      <c r="F4" s="67"/>
      <c r="G4" s="74"/>
    </row>
    <row r="5" spans="1:19" ht="15" thickBot="1" x14ac:dyDescent="0.35"/>
    <row r="6" spans="1:19" x14ac:dyDescent="0.3">
      <c r="B6" s="75" t="s">
        <v>30</v>
      </c>
      <c r="C6" s="77"/>
      <c r="D6" s="78"/>
      <c r="E6" s="78"/>
      <c r="F6" s="78"/>
      <c r="G6" s="80"/>
      <c r="H6" s="80"/>
      <c r="I6" s="81"/>
      <c r="J6" s="35"/>
      <c r="K6" s="35"/>
      <c r="L6" s="35"/>
      <c r="M6" s="35"/>
      <c r="N6" s="35"/>
      <c r="O6" s="35"/>
      <c r="P6" s="35"/>
      <c r="Q6" s="35"/>
      <c r="R6" s="72" t="s">
        <v>35</v>
      </c>
    </row>
    <row r="7" spans="1:19" ht="15" thickBot="1" x14ac:dyDescent="0.35">
      <c r="A7" t="s">
        <v>0</v>
      </c>
      <c r="B7" s="76"/>
      <c r="C7" s="36" t="s">
        <v>5</v>
      </c>
      <c r="D7" s="37" t="s">
        <v>6</v>
      </c>
      <c r="E7" s="37" t="s">
        <v>7</v>
      </c>
      <c r="F7" s="37" t="s">
        <v>8</v>
      </c>
      <c r="G7" s="37" t="s">
        <v>39</v>
      </c>
      <c r="H7" s="37" t="s">
        <v>40</v>
      </c>
      <c r="I7" s="37" t="s">
        <v>41</v>
      </c>
      <c r="J7" s="38" t="s">
        <v>60</v>
      </c>
      <c r="K7" s="38" t="s">
        <v>63</v>
      </c>
      <c r="L7" s="38" t="s">
        <v>64</v>
      </c>
      <c r="M7" s="38" t="s">
        <v>65</v>
      </c>
      <c r="N7" s="38" t="s">
        <v>66</v>
      </c>
      <c r="O7" s="38" t="s">
        <v>67</v>
      </c>
      <c r="P7" s="38" t="s">
        <v>68</v>
      </c>
      <c r="Q7" s="38" t="s">
        <v>69</v>
      </c>
      <c r="R7" s="73"/>
    </row>
    <row r="8" spans="1:19" x14ac:dyDescent="0.3">
      <c r="A8" s="4">
        <v>1</v>
      </c>
      <c r="B8" s="28" t="s">
        <v>2</v>
      </c>
      <c r="C8" s="23">
        <v>148</v>
      </c>
      <c r="D8" s="24">
        <v>127</v>
      </c>
      <c r="E8" s="24">
        <v>116</v>
      </c>
      <c r="F8" s="24">
        <v>104</v>
      </c>
      <c r="G8" s="24">
        <v>68</v>
      </c>
      <c r="H8" s="24">
        <v>76</v>
      </c>
      <c r="I8" s="24">
        <v>65</v>
      </c>
      <c r="J8" s="24">
        <v>63</v>
      </c>
      <c r="K8" s="24">
        <v>86</v>
      </c>
      <c r="L8" s="24">
        <v>108</v>
      </c>
      <c r="M8" s="24">
        <v>86</v>
      </c>
      <c r="N8" s="24">
        <v>91</v>
      </c>
      <c r="O8" s="24">
        <v>108</v>
      </c>
      <c r="P8" s="24">
        <v>130</v>
      </c>
      <c r="Q8" s="24">
        <v>113</v>
      </c>
      <c r="R8" s="25"/>
      <c r="S8" s="107"/>
    </row>
    <row r="9" spans="1:19" x14ac:dyDescent="0.3">
      <c r="A9" s="4">
        <v>2</v>
      </c>
      <c r="B9" s="29" t="s">
        <v>3</v>
      </c>
      <c r="C9" s="7">
        <v>128</v>
      </c>
      <c r="D9" s="3">
        <v>108</v>
      </c>
      <c r="E9" s="3">
        <v>100</v>
      </c>
      <c r="F9" s="3">
        <v>87</v>
      </c>
      <c r="G9" s="3">
        <v>56</v>
      </c>
      <c r="H9" s="3">
        <v>50</v>
      </c>
      <c r="I9" s="3">
        <v>46</v>
      </c>
      <c r="J9" s="3">
        <v>48</v>
      </c>
      <c r="K9" s="3">
        <v>63</v>
      </c>
      <c r="L9" s="3">
        <v>82</v>
      </c>
      <c r="M9" s="3">
        <v>68</v>
      </c>
      <c r="N9" s="3">
        <v>79</v>
      </c>
      <c r="O9" s="3">
        <v>96</v>
      </c>
      <c r="P9" s="3">
        <v>112</v>
      </c>
      <c r="Q9" s="3">
        <v>85</v>
      </c>
      <c r="R9" s="8"/>
      <c r="S9" s="107"/>
    </row>
    <row r="10" spans="1:19" x14ac:dyDescent="0.3">
      <c r="A10" s="4"/>
      <c r="B10" s="21" t="s">
        <v>4</v>
      </c>
      <c r="C10" s="26">
        <f t="shared" ref="C10:Q10" si="0">C9/C8</f>
        <v>0.86486486486486491</v>
      </c>
      <c r="D10" s="5">
        <f t="shared" si="0"/>
        <v>0.85039370078740162</v>
      </c>
      <c r="E10" s="5">
        <f t="shared" si="0"/>
        <v>0.86206896551724133</v>
      </c>
      <c r="F10" s="5">
        <f t="shared" si="0"/>
        <v>0.83653846153846156</v>
      </c>
      <c r="G10" s="5">
        <f t="shared" si="0"/>
        <v>0.82352941176470584</v>
      </c>
      <c r="H10" s="5">
        <f t="shared" si="0"/>
        <v>0.65789473684210531</v>
      </c>
      <c r="I10" s="5">
        <f t="shared" si="0"/>
        <v>0.70769230769230773</v>
      </c>
      <c r="J10" s="5">
        <f t="shared" si="0"/>
        <v>0.76190476190476186</v>
      </c>
      <c r="K10" s="5">
        <f t="shared" si="0"/>
        <v>0.73255813953488369</v>
      </c>
      <c r="L10" s="5">
        <f t="shared" si="0"/>
        <v>0.7592592592592593</v>
      </c>
      <c r="M10" s="5">
        <f t="shared" si="0"/>
        <v>0.79069767441860461</v>
      </c>
      <c r="N10" s="5">
        <f t="shared" si="0"/>
        <v>0.86813186813186816</v>
      </c>
      <c r="O10" s="5">
        <f t="shared" si="0"/>
        <v>0.88888888888888884</v>
      </c>
      <c r="P10" s="5">
        <f t="shared" si="0"/>
        <v>0.86153846153846159</v>
      </c>
      <c r="Q10" s="5">
        <f t="shared" si="0"/>
        <v>0.75221238938053092</v>
      </c>
      <c r="R10" s="8">
        <v>5.2</v>
      </c>
      <c r="S10" s="107"/>
    </row>
    <row r="11" spans="1:19" x14ac:dyDescent="0.3">
      <c r="A11" s="4">
        <v>3</v>
      </c>
      <c r="B11" s="29" t="s">
        <v>9</v>
      </c>
      <c r="C11" s="7">
        <v>119</v>
      </c>
      <c r="D11" s="3">
        <v>100</v>
      </c>
      <c r="E11" s="3">
        <v>89</v>
      </c>
      <c r="F11" s="3">
        <v>83</v>
      </c>
      <c r="G11" s="3">
        <v>54</v>
      </c>
      <c r="H11" s="3">
        <v>45</v>
      </c>
      <c r="I11" s="3">
        <v>41</v>
      </c>
      <c r="J11" s="3">
        <v>44</v>
      </c>
      <c r="K11" s="3">
        <v>56</v>
      </c>
      <c r="L11" s="3">
        <v>70</v>
      </c>
      <c r="M11" s="3">
        <v>60</v>
      </c>
      <c r="N11" s="3">
        <v>70</v>
      </c>
      <c r="O11" s="3">
        <v>87</v>
      </c>
      <c r="P11" s="3">
        <v>101</v>
      </c>
      <c r="Q11" s="3"/>
      <c r="R11" s="8"/>
      <c r="S11" s="107"/>
    </row>
    <row r="12" spans="1:19" x14ac:dyDescent="0.3">
      <c r="A12" s="4"/>
      <c r="B12" s="21" t="s">
        <v>31</v>
      </c>
      <c r="C12" s="26">
        <f t="shared" ref="C12:H12" si="1">C11/C9</f>
        <v>0.9296875</v>
      </c>
      <c r="D12" s="5">
        <f t="shared" si="1"/>
        <v>0.92592592592592593</v>
      </c>
      <c r="E12" s="5">
        <f t="shared" si="1"/>
        <v>0.89</v>
      </c>
      <c r="F12" s="5">
        <f t="shared" si="1"/>
        <v>0.95402298850574707</v>
      </c>
      <c r="G12" s="5">
        <f t="shared" si="1"/>
        <v>0.9642857142857143</v>
      </c>
      <c r="H12" s="5">
        <f t="shared" si="1"/>
        <v>0.9</v>
      </c>
      <c r="I12" s="5">
        <f t="shared" ref="I12:Q12" si="2">IF(I9&lt;&gt;0,I11/I9,0)</f>
        <v>0.89130434782608692</v>
      </c>
      <c r="J12" s="5">
        <f t="shared" si="2"/>
        <v>0.91666666666666663</v>
      </c>
      <c r="K12" s="5">
        <f t="shared" si="2"/>
        <v>0.88888888888888884</v>
      </c>
      <c r="L12" s="5">
        <f t="shared" si="2"/>
        <v>0.85365853658536583</v>
      </c>
      <c r="M12" s="5">
        <f t="shared" si="2"/>
        <v>0.88235294117647056</v>
      </c>
      <c r="N12" s="5">
        <f t="shared" si="2"/>
        <v>0.88607594936708856</v>
      </c>
      <c r="O12" s="5">
        <f t="shared" si="2"/>
        <v>0.90625</v>
      </c>
      <c r="P12" s="5">
        <f t="shared" si="2"/>
        <v>0.9017857142857143</v>
      </c>
      <c r="Q12" s="5">
        <f t="shared" si="2"/>
        <v>0</v>
      </c>
      <c r="R12" s="8">
        <v>5.2</v>
      </c>
      <c r="S12" s="107"/>
    </row>
    <row r="13" spans="1:19" x14ac:dyDescent="0.3">
      <c r="A13" s="4">
        <v>4</v>
      </c>
      <c r="B13" s="29" t="s">
        <v>10</v>
      </c>
      <c r="C13" s="31">
        <v>2.3093666927286902</v>
      </c>
      <c r="D13" s="13">
        <v>2.4307529843893501</v>
      </c>
      <c r="E13" s="13">
        <v>2.4031731731731698</v>
      </c>
      <c r="F13" s="13">
        <v>2.3494579008073799</v>
      </c>
      <c r="G13" s="13">
        <v>2.4232321428571399</v>
      </c>
      <c r="H13" s="13">
        <v>2.1604684975767401</v>
      </c>
      <c r="I13" s="13">
        <v>2.3287804878048801</v>
      </c>
      <c r="J13" s="13">
        <v>2.48425688073395</v>
      </c>
      <c r="K13" s="13">
        <v>2.2799999999999998</v>
      </c>
      <c r="L13" s="13">
        <v>2.41</v>
      </c>
      <c r="M13" s="13">
        <v>2.5</v>
      </c>
      <c r="N13" s="13">
        <v>2.62</v>
      </c>
      <c r="O13" s="13">
        <v>2.7191589999999999</v>
      </c>
      <c r="P13" s="13">
        <v>2.6867770000000002</v>
      </c>
      <c r="Q13" s="13">
        <v>2.4900000000000002</v>
      </c>
      <c r="R13" s="8">
        <v>4.0999999999999996</v>
      </c>
      <c r="S13" s="107"/>
    </row>
    <row r="14" spans="1:19" x14ac:dyDescent="0.3">
      <c r="A14" s="4">
        <v>5</v>
      </c>
      <c r="B14" s="29" t="s">
        <v>11</v>
      </c>
      <c r="C14" s="31">
        <v>2.4107050243111798</v>
      </c>
      <c r="D14" s="13">
        <v>2.5805711318795401</v>
      </c>
      <c r="E14" s="13">
        <v>2.4193136094674599</v>
      </c>
      <c r="F14" s="13">
        <v>2.5997877984084901</v>
      </c>
      <c r="G14" s="13">
        <v>2.3307306889352799</v>
      </c>
      <c r="H14" s="13">
        <v>2.6429285714285702</v>
      </c>
      <c r="I14" s="13">
        <v>2.6202233250620299</v>
      </c>
      <c r="J14" s="13">
        <v>2.73</v>
      </c>
      <c r="K14" s="13">
        <v>2.67</v>
      </c>
      <c r="L14" s="13">
        <v>2.67</v>
      </c>
      <c r="M14" s="13">
        <v>2.4500000000000002</v>
      </c>
      <c r="N14" s="13">
        <v>2.63</v>
      </c>
      <c r="O14" s="13">
        <v>2.6772990000000001</v>
      </c>
      <c r="P14" s="13">
        <v>2.7337030000000002</v>
      </c>
      <c r="Q14" s="13"/>
      <c r="R14" s="8">
        <v>4.0999999999999996</v>
      </c>
      <c r="S14" s="107"/>
    </row>
    <row r="15" spans="1:19" x14ac:dyDescent="0.3">
      <c r="A15" s="4">
        <v>6</v>
      </c>
      <c r="B15" s="29" t="s">
        <v>12</v>
      </c>
      <c r="C15" s="31">
        <v>2.2490621707060101</v>
      </c>
      <c r="D15" s="13">
        <v>2.3240543735224599</v>
      </c>
      <c r="E15" s="13">
        <v>2.4148004836759398</v>
      </c>
      <c r="F15" s="13">
        <v>2.4428592592592602</v>
      </c>
      <c r="G15" s="13">
        <v>2.4532288401253899</v>
      </c>
      <c r="H15" s="13">
        <v>2.5667619047619001</v>
      </c>
      <c r="I15" s="13">
        <v>1.9359999999999999</v>
      </c>
      <c r="J15" s="13">
        <v>2.63</v>
      </c>
      <c r="K15" s="13">
        <v>2.57</v>
      </c>
      <c r="L15" s="13">
        <v>2.69</v>
      </c>
      <c r="M15" s="13">
        <v>2.69</v>
      </c>
      <c r="N15" s="13">
        <v>3.19</v>
      </c>
      <c r="O15" s="13">
        <v>2.8112900000000001</v>
      </c>
      <c r="P15" s="13">
        <v>2.7</v>
      </c>
      <c r="Q15" s="13"/>
      <c r="R15" s="8">
        <v>4.0999999999999996</v>
      </c>
      <c r="S15" s="107"/>
    </row>
    <row r="16" spans="1:19" x14ac:dyDescent="0.3">
      <c r="A16" s="4">
        <v>7</v>
      </c>
      <c r="B16" s="29" t="s">
        <v>13</v>
      </c>
      <c r="C16" s="7">
        <v>34</v>
      </c>
      <c r="D16" s="3">
        <v>32</v>
      </c>
      <c r="E16" s="3">
        <v>23</v>
      </c>
      <c r="F16" s="3">
        <v>32</v>
      </c>
      <c r="G16" s="41">
        <v>13</v>
      </c>
      <c r="H16" s="41">
        <v>30</v>
      </c>
      <c r="I16" s="41">
        <v>17</v>
      </c>
      <c r="J16" s="41">
        <v>0</v>
      </c>
      <c r="K16" s="41"/>
      <c r="L16" s="41">
        <v>6</v>
      </c>
      <c r="M16" s="41">
        <v>9</v>
      </c>
      <c r="N16" s="41">
        <v>10</v>
      </c>
      <c r="O16" s="41">
        <v>12</v>
      </c>
      <c r="P16" s="41">
        <v>3</v>
      </c>
      <c r="Q16" s="41">
        <v>3</v>
      </c>
      <c r="R16" s="32">
        <v>0</v>
      </c>
      <c r="S16" s="107"/>
    </row>
    <row r="17" spans="1:19" x14ac:dyDescent="0.3">
      <c r="A17" s="4"/>
      <c r="B17" s="21" t="s">
        <v>14</v>
      </c>
      <c r="C17" s="26">
        <f>C16/C11</f>
        <v>0.2857142857142857</v>
      </c>
      <c r="D17" s="5">
        <f>D16/D11</f>
        <v>0.32</v>
      </c>
      <c r="E17" s="5">
        <f>E16/E11</f>
        <v>0.25842696629213485</v>
      </c>
      <c r="F17" s="5">
        <f t="shared" ref="F17:Q17" si="3">IF(F11&lt;&gt;0,F16/F11,0)</f>
        <v>0.38554216867469882</v>
      </c>
      <c r="G17" s="5">
        <f t="shared" si="3"/>
        <v>0.24074074074074073</v>
      </c>
      <c r="H17" s="5">
        <f t="shared" si="3"/>
        <v>0.66666666666666663</v>
      </c>
      <c r="I17" s="5">
        <f t="shared" si="3"/>
        <v>0.41463414634146339</v>
      </c>
      <c r="J17" s="5">
        <f t="shared" si="3"/>
        <v>0</v>
      </c>
      <c r="K17" s="5">
        <f t="shared" si="3"/>
        <v>0</v>
      </c>
      <c r="L17" s="5">
        <f t="shared" si="3"/>
        <v>8.5714285714285715E-2</v>
      </c>
      <c r="M17" s="5">
        <f t="shared" si="3"/>
        <v>0.15</v>
      </c>
      <c r="N17" s="5">
        <f t="shared" si="3"/>
        <v>0.14285714285714285</v>
      </c>
      <c r="O17" s="5">
        <f t="shared" si="3"/>
        <v>0.13793103448275862</v>
      </c>
      <c r="P17" s="5">
        <f t="shared" si="3"/>
        <v>2.9702970297029702E-2</v>
      </c>
      <c r="Q17" s="5">
        <f t="shared" si="3"/>
        <v>0</v>
      </c>
      <c r="R17" s="8">
        <v>4.3</v>
      </c>
      <c r="S17" s="107"/>
    </row>
    <row r="18" spans="1:19" x14ac:dyDescent="0.3">
      <c r="A18" s="4">
        <v>9</v>
      </c>
      <c r="B18" s="29" t="s">
        <v>15</v>
      </c>
      <c r="C18" s="33">
        <v>8</v>
      </c>
      <c r="D18" s="11">
        <v>6</v>
      </c>
      <c r="E18" s="11">
        <v>2</v>
      </c>
      <c r="F18" s="11">
        <v>2</v>
      </c>
      <c r="G18" s="11">
        <v>2</v>
      </c>
      <c r="H18" s="3">
        <v>1</v>
      </c>
      <c r="I18" s="3">
        <v>0</v>
      </c>
      <c r="J18" s="3">
        <v>2</v>
      </c>
      <c r="K18" s="3">
        <v>1</v>
      </c>
      <c r="L18" s="3">
        <v>1</v>
      </c>
      <c r="M18" s="3">
        <v>1</v>
      </c>
      <c r="N18" s="3">
        <v>3</v>
      </c>
      <c r="O18" s="3">
        <v>0</v>
      </c>
      <c r="P18" s="3">
        <v>1</v>
      </c>
      <c r="Q18" s="3"/>
      <c r="R18" s="8"/>
      <c r="S18" s="107"/>
    </row>
    <row r="19" spans="1:19" x14ac:dyDescent="0.3">
      <c r="A19" s="4"/>
      <c r="B19" s="21" t="s">
        <v>18</v>
      </c>
      <c r="C19" s="26">
        <f>(C18)/C11</f>
        <v>6.7226890756302518E-2</v>
      </c>
      <c r="D19" s="5">
        <f>(D18)/D11</f>
        <v>0.06</v>
      </c>
      <c r="E19" s="5">
        <f>(E18)/E11</f>
        <v>2.247191011235955E-2</v>
      </c>
      <c r="F19" s="5">
        <f t="shared" ref="F19:Q19" si="4">IF(F11&lt;&gt;0,F18/F11,0)</f>
        <v>2.4096385542168676E-2</v>
      </c>
      <c r="G19" s="6">
        <f t="shared" si="4"/>
        <v>3.7037037037037035E-2</v>
      </c>
      <c r="H19" s="6">
        <f t="shared" si="4"/>
        <v>2.2222222222222223E-2</v>
      </c>
      <c r="I19" s="6">
        <f t="shared" si="4"/>
        <v>0</v>
      </c>
      <c r="J19" s="6">
        <f t="shared" si="4"/>
        <v>4.5454545454545456E-2</v>
      </c>
      <c r="K19" s="6">
        <f t="shared" si="4"/>
        <v>1.7857142857142856E-2</v>
      </c>
      <c r="L19" s="6">
        <f t="shared" si="4"/>
        <v>1.4285714285714285E-2</v>
      </c>
      <c r="M19" s="6">
        <f t="shared" si="4"/>
        <v>1.6666666666666666E-2</v>
      </c>
      <c r="N19" s="6">
        <f t="shared" si="4"/>
        <v>4.2857142857142858E-2</v>
      </c>
      <c r="O19" s="6">
        <f t="shared" si="4"/>
        <v>0</v>
      </c>
      <c r="P19" s="6">
        <f t="shared" si="4"/>
        <v>9.9009900990099011E-3</v>
      </c>
      <c r="Q19" s="6">
        <f t="shared" si="4"/>
        <v>0</v>
      </c>
      <c r="R19" s="8">
        <v>5.4</v>
      </c>
      <c r="S19" s="107"/>
    </row>
    <row r="20" spans="1:19" x14ac:dyDescent="0.3">
      <c r="A20" s="4">
        <v>10</v>
      </c>
      <c r="B20" s="29" t="s">
        <v>38</v>
      </c>
      <c r="C20" s="7">
        <v>7</v>
      </c>
      <c r="D20" s="3">
        <v>4</v>
      </c>
      <c r="E20" s="3">
        <v>2</v>
      </c>
      <c r="F20" s="3">
        <v>2</v>
      </c>
      <c r="G20" s="3">
        <v>8</v>
      </c>
      <c r="H20" s="3">
        <v>13</v>
      </c>
      <c r="I20" s="3">
        <v>8</v>
      </c>
      <c r="J20" s="3">
        <v>2</v>
      </c>
      <c r="K20" s="3">
        <v>16</v>
      </c>
      <c r="L20" s="3">
        <v>10</v>
      </c>
      <c r="M20" s="3">
        <v>10</v>
      </c>
      <c r="N20" s="3">
        <v>7</v>
      </c>
      <c r="O20" s="3">
        <v>7</v>
      </c>
      <c r="P20" s="3">
        <v>6</v>
      </c>
      <c r="Q20" s="3">
        <v>6</v>
      </c>
      <c r="R20" s="8"/>
      <c r="S20" s="107"/>
    </row>
    <row r="21" spans="1:19" x14ac:dyDescent="0.3">
      <c r="A21" s="4"/>
      <c r="B21" s="21" t="s">
        <v>16</v>
      </c>
      <c r="C21" s="26">
        <f t="shared" ref="C21:Q21" si="5">(C8-C20)/C8</f>
        <v>0.95270270270270274</v>
      </c>
      <c r="D21" s="5">
        <f t="shared" si="5"/>
        <v>0.96850393700787396</v>
      </c>
      <c r="E21" s="5">
        <f t="shared" si="5"/>
        <v>0.98275862068965514</v>
      </c>
      <c r="F21" s="5">
        <f t="shared" si="5"/>
        <v>0.98076923076923073</v>
      </c>
      <c r="G21" s="5">
        <f t="shared" si="5"/>
        <v>0.88235294117647056</v>
      </c>
      <c r="H21" s="5">
        <f t="shared" si="5"/>
        <v>0.82894736842105265</v>
      </c>
      <c r="I21" s="5">
        <f t="shared" si="5"/>
        <v>0.87692307692307692</v>
      </c>
      <c r="J21" s="5">
        <f t="shared" si="5"/>
        <v>0.96825396825396826</v>
      </c>
      <c r="K21" s="5">
        <f t="shared" si="5"/>
        <v>0.81395348837209303</v>
      </c>
      <c r="L21" s="5">
        <f t="shared" si="5"/>
        <v>0.90740740740740744</v>
      </c>
      <c r="M21" s="5">
        <f t="shared" si="5"/>
        <v>0.88372093023255816</v>
      </c>
      <c r="N21" s="5">
        <f t="shared" si="5"/>
        <v>0.92307692307692313</v>
      </c>
      <c r="O21" s="5">
        <f t="shared" si="5"/>
        <v>0.93518518518518523</v>
      </c>
      <c r="P21" s="5">
        <f t="shared" si="5"/>
        <v>0.9538461538461539</v>
      </c>
      <c r="Q21" s="5">
        <f t="shared" si="5"/>
        <v>0.94690265486725667</v>
      </c>
      <c r="R21" s="8">
        <v>5.0999999999999996</v>
      </c>
      <c r="S21" s="107"/>
    </row>
    <row r="22" spans="1:19" x14ac:dyDescent="0.3">
      <c r="A22" s="4"/>
      <c r="B22" s="21" t="s">
        <v>17</v>
      </c>
      <c r="C22" s="26">
        <f t="shared" ref="C22:Q22" si="6">C20/C8</f>
        <v>4.72972972972973E-2</v>
      </c>
      <c r="D22" s="5">
        <f t="shared" si="6"/>
        <v>3.1496062992125984E-2</v>
      </c>
      <c r="E22" s="5">
        <f t="shared" si="6"/>
        <v>1.7241379310344827E-2</v>
      </c>
      <c r="F22" s="5">
        <f t="shared" si="6"/>
        <v>1.9230769230769232E-2</v>
      </c>
      <c r="G22" s="5">
        <f t="shared" si="6"/>
        <v>0.11764705882352941</v>
      </c>
      <c r="H22" s="5">
        <f t="shared" si="6"/>
        <v>0.17105263157894737</v>
      </c>
      <c r="I22" s="5">
        <f t="shared" si="6"/>
        <v>0.12307692307692308</v>
      </c>
      <c r="J22" s="5">
        <f t="shared" si="6"/>
        <v>3.1746031746031744E-2</v>
      </c>
      <c r="K22" s="5">
        <f t="shared" si="6"/>
        <v>0.18604651162790697</v>
      </c>
      <c r="L22" s="5">
        <f t="shared" si="6"/>
        <v>9.2592592592592587E-2</v>
      </c>
      <c r="M22" s="5">
        <f t="shared" si="6"/>
        <v>0.11627906976744186</v>
      </c>
      <c r="N22" s="5">
        <f t="shared" si="6"/>
        <v>7.6923076923076927E-2</v>
      </c>
      <c r="O22" s="5">
        <f t="shared" si="6"/>
        <v>6.4814814814814811E-2</v>
      </c>
      <c r="P22" s="5">
        <f t="shared" si="6"/>
        <v>4.6153846153846156E-2</v>
      </c>
      <c r="Q22" s="5">
        <f t="shared" si="6"/>
        <v>5.3097345132743362E-2</v>
      </c>
      <c r="R22" s="8">
        <v>5.3</v>
      </c>
      <c r="S22" s="107"/>
    </row>
    <row r="23" spans="1:19" x14ac:dyDescent="0.3">
      <c r="A23" s="4">
        <v>11</v>
      </c>
      <c r="B23" s="29" t="s">
        <v>19</v>
      </c>
      <c r="C23" s="7">
        <v>75</v>
      </c>
      <c r="D23" s="3">
        <v>67</v>
      </c>
      <c r="E23" s="3">
        <v>67</v>
      </c>
      <c r="F23" s="3">
        <v>64</v>
      </c>
      <c r="G23" s="3">
        <v>34</v>
      </c>
      <c r="H23" s="3">
        <v>28</v>
      </c>
      <c r="I23" s="3">
        <v>33</v>
      </c>
      <c r="J23" s="3">
        <v>27</v>
      </c>
      <c r="K23" s="3">
        <v>40</v>
      </c>
      <c r="L23" s="3">
        <v>55</v>
      </c>
      <c r="M23" s="3">
        <v>34</v>
      </c>
      <c r="N23" s="3">
        <v>47</v>
      </c>
      <c r="O23" s="3">
        <v>50</v>
      </c>
      <c r="P23" s="3">
        <v>4</v>
      </c>
      <c r="Q23" s="3">
        <v>0</v>
      </c>
      <c r="R23" s="8"/>
      <c r="S23" s="107"/>
    </row>
    <row r="24" spans="1:19" x14ac:dyDescent="0.3">
      <c r="A24" s="4">
        <v>12</v>
      </c>
      <c r="B24" s="29" t="s">
        <v>20</v>
      </c>
      <c r="C24" s="7">
        <v>13</v>
      </c>
      <c r="D24" s="3">
        <v>12</v>
      </c>
      <c r="E24" s="3">
        <v>13</v>
      </c>
      <c r="F24" s="3">
        <v>5</v>
      </c>
      <c r="G24" s="3">
        <v>6</v>
      </c>
      <c r="H24" s="3">
        <v>11</v>
      </c>
      <c r="I24" s="3">
        <v>7</v>
      </c>
      <c r="J24" s="3">
        <v>15</v>
      </c>
      <c r="K24" s="3">
        <v>13</v>
      </c>
      <c r="L24" s="3">
        <v>16</v>
      </c>
      <c r="M24" s="3">
        <v>15</v>
      </c>
      <c r="N24" s="3">
        <v>9</v>
      </c>
      <c r="O24" s="3">
        <v>3</v>
      </c>
      <c r="P24" s="3">
        <v>0</v>
      </c>
      <c r="Q24" s="3">
        <v>0</v>
      </c>
      <c r="R24" s="8"/>
      <c r="S24" s="107"/>
    </row>
    <row r="25" spans="1:19" x14ac:dyDescent="0.3">
      <c r="A25" s="4">
        <v>13</v>
      </c>
      <c r="B25" s="29" t="s">
        <v>21</v>
      </c>
      <c r="C25" s="7">
        <v>5</v>
      </c>
      <c r="D25" s="3">
        <v>4</v>
      </c>
      <c r="E25" s="3">
        <v>2</v>
      </c>
      <c r="F25" s="3">
        <v>2</v>
      </c>
      <c r="G25" s="3">
        <v>8</v>
      </c>
      <c r="H25" s="3">
        <v>2</v>
      </c>
      <c r="I25" s="3">
        <v>2</v>
      </c>
      <c r="J25" s="3">
        <v>2</v>
      </c>
      <c r="K25" s="3">
        <v>0</v>
      </c>
      <c r="L25" s="3">
        <v>4</v>
      </c>
      <c r="M25" s="3">
        <v>4</v>
      </c>
      <c r="N25" s="3">
        <v>0</v>
      </c>
      <c r="O25" s="3">
        <v>0</v>
      </c>
      <c r="P25" s="3">
        <v>0</v>
      </c>
      <c r="Q25" s="3">
        <v>0</v>
      </c>
      <c r="R25" s="8"/>
      <c r="S25" s="107"/>
    </row>
    <row r="26" spans="1:19" x14ac:dyDescent="0.3">
      <c r="A26" s="4">
        <v>14</v>
      </c>
      <c r="B26" s="29" t="s">
        <v>22</v>
      </c>
      <c r="C26" s="7">
        <v>6</v>
      </c>
      <c r="D26" s="3">
        <v>6</v>
      </c>
      <c r="E26" s="3">
        <v>2</v>
      </c>
      <c r="F26" s="3">
        <v>3</v>
      </c>
      <c r="G26" s="3">
        <v>2</v>
      </c>
      <c r="H26" s="3">
        <v>3</v>
      </c>
      <c r="I26" s="3">
        <v>0</v>
      </c>
      <c r="J26" s="3">
        <v>0</v>
      </c>
      <c r="K26" s="3">
        <v>3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8"/>
      <c r="S26" s="107"/>
    </row>
    <row r="27" spans="1:19" x14ac:dyDescent="0.3">
      <c r="A27" s="4"/>
      <c r="B27" s="21" t="s">
        <v>33</v>
      </c>
      <c r="C27" s="43">
        <f>(C23*3+C24*4+C25*5+C26*6)/SUM(C23:C26)</f>
        <v>3.4141414141414139</v>
      </c>
      <c r="D27" s="42">
        <f>(D23*3+D24*4+D25*5+D26*6)/SUM(D23:D26)</f>
        <v>3.4269662921348316</v>
      </c>
      <c r="E27" s="42">
        <f>(E23*3+E24*4+E25*5+E26*6)/SUM(E23:E26)</f>
        <v>3.2738095238095237</v>
      </c>
      <c r="F27" s="42">
        <f>IF(SUM(F23:F26)&lt;&gt;0,(F23*3+F24*4+F25*5+F26*6)/SUM(F23:F26),0)</f>
        <v>3.2432432432432434</v>
      </c>
      <c r="G27" s="42">
        <f t="shared" ref="G27:P27" si="7">IF(SUM(G23:G26)&lt;&gt;0,(G23*3+G24*4+G25*5+G26*6)/SUM(G23:G26),0)</f>
        <v>3.56</v>
      </c>
      <c r="H27" s="42">
        <f t="shared" si="7"/>
        <v>3.5454545454545454</v>
      </c>
      <c r="I27" s="42">
        <f t="shared" si="7"/>
        <v>3.2619047619047619</v>
      </c>
      <c r="J27" s="42">
        <f t="shared" si="7"/>
        <v>3.4318181818181817</v>
      </c>
      <c r="K27" s="42">
        <f t="shared" si="7"/>
        <v>3.3928571428571428</v>
      </c>
      <c r="L27" s="42">
        <f t="shared" si="7"/>
        <v>3.3552631578947367</v>
      </c>
      <c r="M27" s="42">
        <f t="shared" si="7"/>
        <v>3.4339622641509435</v>
      </c>
      <c r="N27" s="42">
        <f t="shared" si="7"/>
        <v>3.1607142857142856</v>
      </c>
      <c r="O27" s="42">
        <f t="shared" si="7"/>
        <v>3.0566037735849059</v>
      </c>
      <c r="P27" s="42">
        <f t="shared" si="7"/>
        <v>3</v>
      </c>
      <c r="Q27" s="42"/>
      <c r="R27" s="8">
        <v>6.1</v>
      </c>
      <c r="S27" s="107"/>
    </row>
    <row r="28" spans="1:19" x14ac:dyDescent="0.3">
      <c r="A28" s="4"/>
      <c r="B28" s="21" t="s">
        <v>23</v>
      </c>
      <c r="C28" s="26">
        <f t="shared" ref="C28:Q28" si="8">C23/C8</f>
        <v>0.5067567567567568</v>
      </c>
      <c r="D28" s="5">
        <f t="shared" si="8"/>
        <v>0.52755905511811019</v>
      </c>
      <c r="E28" s="5">
        <f t="shared" si="8"/>
        <v>0.57758620689655171</v>
      </c>
      <c r="F28" s="5">
        <f t="shared" si="8"/>
        <v>0.61538461538461542</v>
      </c>
      <c r="G28" s="5">
        <f t="shared" si="8"/>
        <v>0.5</v>
      </c>
      <c r="H28" s="5">
        <f t="shared" si="8"/>
        <v>0.36842105263157893</v>
      </c>
      <c r="I28" s="5">
        <f t="shared" si="8"/>
        <v>0.50769230769230766</v>
      </c>
      <c r="J28" s="5">
        <f t="shared" si="8"/>
        <v>0.42857142857142855</v>
      </c>
      <c r="K28" s="5">
        <f t="shared" si="8"/>
        <v>0.46511627906976744</v>
      </c>
      <c r="L28" s="5">
        <f t="shared" si="8"/>
        <v>0.5092592592592593</v>
      </c>
      <c r="M28" s="5">
        <f t="shared" si="8"/>
        <v>0.39534883720930231</v>
      </c>
      <c r="N28" s="5">
        <f t="shared" si="8"/>
        <v>0.51648351648351654</v>
      </c>
      <c r="O28" s="5">
        <f t="shared" si="8"/>
        <v>0.46296296296296297</v>
      </c>
      <c r="P28" s="5">
        <f t="shared" si="8"/>
        <v>3.0769230769230771E-2</v>
      </c>
      <c r="Q28" s="5">
        <f t="shared" si="8"/>
        <v>0</v>
      </c>
      <c r="R28" s="8">
        <v>6.2</v>
      </c>
      <c r="S28" s="107"/>
    </row>
    <row r="29" spans="1:19" x14ac:dyDescent="0.3">
      <c r="A29" s="4"/>
      <c r="B29" s="21" t="s">
        <v>25</v>
      </c>
      <c r="C29" s="26">
        <f t="shared" ref="C29:Q29" si="9">SUM(C24:C26)/C8</f>
        <v>0.16216216216216217</v>
      </c>
      <c r="D29" s="5">
        <f t="shared" si="9"/>
        <v>0.17322834645669291</v>
      </c>
      <c r="E29" s="5">
        <f t="shared" si="9"/>
        <v>0.14655172413793102</v>
      </c>
      <c r="F29" s="5">
        <f t="shared" si="9"/>
        <v>9.6153846153846159E-2</v>
      </c>
      <c r="G29" s="5">
        <f t="shared" si="9"/>
        <v>0.23529411764705882</v>
      </c>
      <c r="H29" s="5">
        <f t="shared" si="9"/>
        <v>0.21052631578947367</v>
      </c>
      <c r="I29" s="5">
        <f t="shared" si="9"/>
        <v>0.13846153846153847</v>
      </c>
      <c r="J29" s="5">
        <f t="shared" si="9"/>
        <v>0.26984126984126983</v>
      </c>
      <c r="K29" s="5">
        <f t="shared" si="9"/>
        <v>0.18604651162790697</v>
      </c>
      <c r="L29" s="5">
        <f t="shared" si="9"/>
        <v>0.19444444444444445</v>
      </c>
      <c r="M29" s="5">
        <f t="shared" si="9"/>
        <v>0.22093023255813954</v>
      </c>
      <c r="N29" s="5">
        <f t="shared" si="9"/>
        <v>9.8901098901098897E-2</v>
      </c>
      <c r="O29" s="5">
        <f t="shared" si="9"/>
        <v>2.7777777777777776E-2</v>
      </c>
      <c r="P29" s="5">
        <f t="shared" si="9"/>
        <v>0</v>
      </c>
      <c r="Q29" s="5">
        <f t="shared" si="9"/>
        <v>0</v>
      </c>
      <c r="R29" s="8">
        <v>4.0999999999999996</v>
      </c>
      <c r="S29" s="107"/>
    </row>
    <row r="30" spans="1:19" x14ac:dyDescent="0.3">
      <c r="A30" s="4"/>
      <c r="B30" s="21" t="s">
        <v>24</v>
      </c>
      <c r="C30" s="26">
        <f t="shared" ref="C30:Q30" si="10">SUM(C23:C26)/C8</f>
        <v>0.66891891891891897</v>
      </c>
      <c r="D30" s="5">
        <f t="shared" si="10"/>
        <v>0.70078740157480313</v>
      </c>
      <c r="E30" s="5">
        <f t="shared" si="10"/>
        <v>0.72413793103448276</v>
      </c>
      <c r="F30" s="5">
        <f t="shared" si="10"/>
        <v>0.71153846153846156</v>
      </c>
      <c r="G30" s="5">
        <f t="shared" si="10"/>
        <v>0.73529411764705888</v>
      </c>
      <c r="H30" s="5">
        <f t="shared" si="10"/>
        <v>0.57894736842105265</v>
      </c>
      <c r="I30" s="5">
        <f t="shared" si="10"/>
        <v>0.64615384615384619</v>
      </c>
      <c r="J30" s="5">
        <f t="shared" si="10"/>
        <v>0.69841269841269837</v>
      </c>
      <c r="K30" s="5">
        <f t="shared" si="10"/>
        <v>0.65116279069767447</v>
      </c>
      <c r="L30" s="5">
        <f t="shared" si="10"/>
        <v>0.70370370370370372</v>
      </c>
      <c r="M30" s="5">
        <f t="shared" si="10"/>
        <v>0.61627906976744184</v>
      </c>
      <c r="N30" s="5">
        <f t="shared" si="10"/>
        <v>0.61538461538461542</v>
      </c>
      <c r="O30" s="5">
        <f t="shared" si="10"/>
        <v>0.49074074074074076</v>
      </c>
      <c r="P30" s="5">
        <f t="shared" si="10"/>
        <v>3.0769230769230771E-2</v>
      </c>
      <c r="Q30" s="5">
        <f t="shared" si="10"/>
        <v>0</v>
      </c>
      <c r="R30" s="8">
        <v>6.3</v>
      </c>
      <c r="S30" s="107"/>
    </row>
    <row r="31" spans="1:19" x14ac:dyDescent="0.3">
      <c r="A31" s="4">
        <v>15</v>
      </c>
      <c r="B31" s="29" t="s">
        <v>26</v>
      </c>
      <c r="C31" s="27">
        <v>2.6604700000000001</v>
      </c>
      <c r="D31" s="15">
        <v>2.798108</v>
      </c>
      <c r="E31" s="15">
        <v>2.6224509999999999</v>
      </c>
      <c r="F31" s="13">
        <v>2.6595260000000001</v>
      </c>
      <c r="G31" s="13">
        <v>2.6762570000000001</v>
      </c>
      <c r="H31" s="13">
        <v>2.8616280000000001</v>
      </c>
      <c r="I31" s="13">
        <v>2.7054559999999999</v>
      </c>
      <c r="J31" s="13">
        <v>2.859747</v>
      </c>
      <c r="K31" s="13">
        <v>2.64505013673655</v>
      </c>
      <c r="L31" s="13">
        <v>2.6488396349413299</v>
      </c>
      <c r="M31" s="13">
        <v>2.8078279118572902</v>
      </c>
      <c r="N31" s="13">
        <v>2.8564525993883798</v>
      </c>
      <c r="O31" s="13">
        <v>2.8559381443299001</v>
      </c>
      <c r="P31" s="13">
        <v>2.8790243902439001</v>
      </c>
      <c r="Q31" s="13"/>
      <c r="R31" s="8">
        <v>4.0999999999999996</v>
      </c>
      <c r="S31" s="107"/>
    </row>
    <row r="32" spans="1:19" x14ac:dyDescent="0.3">
      <c r="A32" s="4">
        <v>16</v>
      </c>
      <c r="B32" s="29" t="s">
        <v>27</v>
      </c>
      <c r="C32" s="27">
        <v>1.948877</v>
      </c>
      <c r="D32" s="15">
        <v>1.843029</v>
      </c>
      <c r="E32" s="15">
        <v>2.1053609999999998</v>
      </c>
      <c r="F32" s="13">
        <v>1.967857</v>
      </c>
      <c r="G32" s="13">
        <v>1.8095270000000001</v>
      </c>
      <c r="H32" s="13">
        <v>1.9889939999999999</v>
      </c>
      <c r="I32" s="13">
        <v>2.0318649999999998</v>
      </c>
      <c r="J32" s="13">
        <v>2.6454650000000002</v>
      </c>
      <c r="K32" s="13">
        <v>2.6259649122807001</v>
      </c>
      <c r="L32" s="13">
        <v>2.78927619047619</v>
      </c>
      <c r="M32" s="13">
        <v>2.61525462962963</v>
      </c>
      <c r="N32" s="13">
        <v>2.6235658914728699</v>
      </c>
      <c r="O32" s="13">
        <v>2.5566666666666702</v>
      </c>
      <c r="P32" s="13"/>
      <c r="Q32" s="13"/>
      <c r="R32" s="8">
        <v>4.0999999999999996</v>
      </c>
      <c r="S32" s="107"/>
    </row>
    <row r="33" spans="1:19" x14ac:dyDescent="0.3">
      <c r="A33" s="4">
        <v>17</v>
      </c>
      <c r="B33" s="29" t="s">
        <v>28</v>
      </c>
      <c r="C33" s="27">
        <v>1.830884</v>
      </c>
      <c r="D33" s="15">
        <v>1.876174</v>
      </c>
      <c r="E33" s="15">
        <v>1.7155359999999999</v>
      </c>
      <c r="F33" s="13">
        <v>2.1558929999999998</v>
      </c>
      <c r="G33" s="13">
        <v>1.9223980000000001</v>
      </c>
      <c r="H33" s="13">
        <v>1.9410909999999999</v>
      </c>
      <c r="I33" s="13">
        <v>1.7275</v>
      </c>
      <c r="J33" s="13">
        <v>2.5830160000000002</v>
      </c>
      <c r="K33" s="13"/>
      <c r="L33" s="13">
        <v>1.72383177570093</v>
      </c>
      <c r="M33" s="13">
        <v>2.1231132075471701</v>
      </c>
      <c r="N33" s="13"/>
      <c r="O33" s="13"/>
      <c r="P33" s="13"/>
      <c r="Q33" s="13"/>
      <c r="R33" s="8">
        <v>4.0999999999999996</v>
      </c>
      <c r="S33" s="107"/>
    </row>
    <row r="34" spans="1:19" ht="15" thickBot="1" x14ac:dyDescent="0.35">
      <c r="A34" s="4">
        <v>18</v>
      </c>
      <c r="B34" s="30" t="s">
        <v>29</v>
      </c>
      <c r="C34" s="34">
        <v>4.0540539999999998</v>
      </c>
      <c r="D34" s="16">
        <v>4.7244089999999996</v>
      </c>
      <c r="E34" s="16">
        <v>1.7094020000000001</v>
      </c>
      <c r="F34" s="16">
        <v>2.9126210000000001</v>
      </c>
      <c r="G34" s="9">
        <v>2.941176</v>
      </c>
      <c r="H34" s="18">
        <v>3.947368</v>
      </c>
      <c r="I34" s="18">
        <v>0</v>
      </c>
      <c r="J34" s="18">
        <v>0</v>
      </c>
      <c r="K34" s="18">
        <v>3.52941176470588</v>
      </c>
      <c r="L34" s="18">
        <v>0.952380952380952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0">
        <v>4.0999999999999996</v>
      </c>
      <c r="S34" s="107"/>
    </row>
  </sheetData>
  <mergeCells count="5">
    <mergeCell ref="A2:G2"/>
    <mergeCell ref="B6:B7"/>
    <mergeCell ref="R6:R7"/>
    <mergeCell ref="A4:G4"/>
    <mergeCell ref="C6:I6"/>
  </mergeCells>
  <pageMargins left="0.7" right="0.7" top="0.5" bottom="0.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H33"/>
  <sheetViews>
    <sheetView topLeftCell="G4" zoomScale="70" zoomScaleNormal="70" workbookViewId="0">
      <selection activeCell="AA17" sqref="AA17"/>
    </sheetView>
  </sheetViews>
  <sheetFormatPr defaultRowHeight="14.4" x14ac:dyDescent="0.3"/>
  <cols>
    <col min="3" max="3" width="17.109375" customWidth="1"/>
    <col min="4" max="4" width="12.33203125" customWidth="1"/>
    <col min="5" max="8" width="10.5546875" bestFit="1" customWidth="1"/>
    <col min="9" max="9" width="10.5546875" customWidth="1"/>
    <col min="10" max="10" width="10.5546875" bestFit="1" customWidth="1"/>
    <col min="11" max="16" width="10.6640625" customWidth="1"/>
    <col min="22" max="22" width="15" customWidth="1"/>
    <col min="23" max="26" width="10.5546875" bestFit="1" customWidth="1"/>
    <col min="27" max="28" width="10.5546875" customWidth="1"/>
    <col min="29" max="34" width="10.5546875" bestFit="1" customWidth="1"/>
  </cols>
  <sheetData>
    <row r="4" spans="1:34" x14ac:dyDescent="0.3">
      <c r="A4" s="64" t="s">
        <v>42</v>
      </c>
      <c r="B4" s="64"/>
      <c r="C4" s="64"/>
      <c r="D4" s="64"/>
      <c r="E4" s="64"/>
      <c r="F4" s="64"/>
      <c r="S4" s="85" t="s">
        <v>42</v>
      </c>
      <c r="T4" s="85"/>
      <c r="U4" s="85"/>
      <c r="V4" s="85"/>
      <c r="W4" s="85"/>
      <c r="X4" s="85"/>
    </row>
    <row r="6" spans="1:34" x14ac:dyDescent="0.3">
      <c r="A6" s="84" t="s">
        <v>43</v>
      </c>
      <c r="B6" s="84"/>
      <c r="C6" s="84"/>
      <c r="D6" s="84"/>
      <c r="E6" s="63" t="s">
        <v>44</v>
      </c>
      <c r="F6" s="63" t="s">
        <v>45</v>
      </c>
      <c r="G6" s="63" t="s">
        <v>46</v>
      </c>
      <c r="H6" s="63" t="s">
        <v>59</v>
      </c>
      <c r="I6" s="63" t="s">
        <v>61</v>
      </c>
      <c r="J6" s="63" t="s">
        <v>63</v>
      </c>
      <c r="K6" s="63" t="s">
        <v>64</v>
      </c>
      <c r="L6" s="63" t="s">
        <v>65</v>
      </c>
      <c r="M6" s="63" t="s">
        <v>66</v>
      </c>
      <c r="N6" s="63" t="s">
        <v>67</v>
      </c>
      <c r="O6" s="63" t="s">
        <v>68</v>
      </c>
      <c r="P6" s="63" t="s">
        <v>69</v>
      </c>
      <c r="S6" s="84" t="s">
        <v>56</v>
      </c>
      <c r="T6" s="84"/>
      <c r="U6" s="84"/>
      <c r="V6" s="84"/>
      <c r="W6" s="63" t="s">
        <v>44</v>
      </c>
      <c r="X6" s="63" t="s">
        <v>45</v>
      </c>
      <c r="Y6" s="63" t="s">
        <v>46</v>
      </c>
      <c r="Z6" s="63" t="s">
        <v>59</v>
      </c>
      <c r="AA6" s="63" t="s">
        <v>61</v>
      </c>
      <c r="AB6" s="63" t="s">
        <v>63</v>
      </c>
      <c r="AC6" s="63" t="s">
        <v>64</v>
      </c>
      <c r="AD6" s="63" t="s">
        <v>65</v>
      </c>
      <c r="AE6" s="63" t="s">
        <v>66</v>
      </c>
      <c r="AF6" s="63" t="s">
        <v>67</v>
      </c>
      <c r="AG6" s="63" t="s">
        <v>68</v>
      </c>
      <c r="AH6" s="63" t="s">
        <v>69</v>
      </c>
    </row>
    <row r="7" spans="1:34" x14ac:dyDescent="0.3">
      <c r="A7" s="83" t="s">
        <v>47</v>
      </c>
      <c r="B7" s="83"/>
      <c r="C7" s="83"/>
      <c r="D7" s="83"/>
      <c r="E7" s="3">
        <v>1</v>
      </c>
      <c r="F7" s="3">
        <v>8</v>
      </c>
      <c r="G7" s="3">
        <v>2</v>
      </c>
      <c r="H7" s="17">
        <v>4</v>
      </c>
      <c r="I7" s="19" t="s">
        <v>62</v>
      </c>
      <c r="J7" s="3">
        <v>1</v>
      </c>
      <c r="K7" s="3">
        <v>2</v>
      </c>
      <c r="L7" s="3">
        <v>4</v>
      </c>
      <c r="M7" s="3">
        <v>1</v>
      </c>
      <c r="N7" s="3">
        <v>6</v>
      </c>
      <c r="O7" s="3">
        <v>1</v>
      </c>
      <c r="P7" s="3"/>
      <c r="S7" s="83" t="s">
        <v>47</v>
      </c>
      <c r="T7" s="83"/>
      <c r="U7" s="83"/>
      <c r="V7" s="83"/>
      <c r="W7" s="3">
        <v>1</v>
      </c>
      <c r="X7" s="3">
        <v>1</v>
      </c>
      <c r="Y7" s="3">
        <v>6</v>
      </c>
      <c r="Z7" s="3">
        <v>2</v>
      </c>
      <c r="AA7" s="3">
        <v>3</v>
      </c>
      <c r="AB7" s="3">
        <v>4</v>
      </c>
      <c r="AC7" s="3">
        <v>4</v>
      </c>
      <c r="AD7" s="3">
        <v>2</v>
      </c>
      <c r="AE7" s="3">
        <v>1</v>
      </c>
      <c r="AF7" s="3">
        <v>0</v>
      </c>
      <c r="AG7" s="3">
        <v>1</v>
      </c>
      <c r="AH7" s="3"/>
    </row>
    <row r="8" spans="1:34" x14ac:dyDescent="0.3">
      <c r="A8" s="82" t="s">
        <v>48</v>
      </c>
      <c r="B8" s="82"/>
      <c r="C8" s="82"/>
      <c r="D8" s="8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S8" s="82" t="s">
        <v>48</v>
      </c>
      <c r="T8" s="82"/>
      <c r="U8" s="82"/>
      <c r="V8" s="82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x14ac:dyDescent="0.3">
      <c r="A9" s="83" t="s">
        <v>49</v>
      </c>
      <c r="B9" s="83"/>
      <c r="C9" s="83"/>
      <c r="D9" s="83"/>
      <c r="E9" s="13">
        <v>3.1</v>
      </c>
      <c r="F9" s="3">
        <v>3.11</v>
      </c>
      <c r="G9" s="3">
        <v>3.58</v>
      </c>
      <c r="H9" s="3">
        <v>2.92</v>
      </c>
      <c r="I9" s="3"/>
      <c r="J9" s="3">
        <v>3.19</v>
      </c>
      <c r="K9" s="3">
        <v>2.33</v>
      </c>
      <c r="L9" s="3">
        <v>3.05</v>
      </c>
      <c r="M9" s="3">
        <v>3.19</v>
      </c>
      <c r="N9" s="3">
        <v>2.85</v>
      </c>
      <c r="O9" s="3">
        <v>3.5</v>
      </c>
      <c r="P9" s="3"/>
      <c r="S9" s="83" t="s">
        <v>49</v>
      </c>
      <c r="T9" s="83"/>
      <c r="U9" s="83"/>
      <c r="V9" s="83"/>
      <c r="W9" s="3">
        <v>2.5299999999999998</v>
      </c>
      <c r="X9" s="3">
        <v>3.09</v>
      </c>
      <c r="Y9" s="3">
        <v>2.71</v>
      </c>
      <c r="Z9" s="3">
        <v>2.76</v>
      </c>
      <c r="AA9" s="3">
        <v>3.21</v>
      </c>
      <c r="AB9" s="3">
        <v>2.4900000000000002</v>
      </c>
      <c r="AC9" s="3">
        <v>3.08</v>
      </c>
      <c r="AD9" s="3">
        <v>2.85</v>
      </c>
      <c r="AE9" s="3">
        <v>3.71</v>
      </c>
      <c r="AF9" s="3"/>
      <c r="AG9" s="3">
        <v>3.29</v>
      </c>
      <c r="AH9" s="3"/>
    </row>
    <row r="10" spans="1:34" x14ac:dyDescent="0.3">
      <c r="A10" s="82" t="s">
        <v>50</v>
      </c>
      <c r="B10" s="82"/>
      <c r="C10" s="82"/>
      <c r="D10" s="82"/>
      <c r="E10" s="3"/>
      <c r="F10" s="3"/>
      <c r="G10" s="13"/>
      <c r="H10" s="13"/>
      <c r="I10" s="13"/>
      <c r="J10" s="3"/>
      <c r="K10" s="3"/>
      <c r="L10" s="3"/>
      <c r="M10" s="3"/>
      <c r="N10" s="3"/>
      <c r="O10" s="3"/>
      <c r="P10" s="3"/>
      <c r="S10" s="82" t="s">
        <v>50</v>
      </c>
      <c r="T10" s="82"/>
      <c r="U10" s="82"/>
      <c r="V10" s="82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3">
      <c r="A11" s="83" t="s">
        <v>51</v>
      </c>
      <c r="B11" s="83"/>
      <c r="C11" s="83"/>
      <c r="D11" s="83"/>
      <c r="E11" s="3">
        <v>1</v>
      </c>
      <c r="F11" s="3">
        <v>3</v>
      </c>
      <c r="G11" s="3">
        <v>1</v>
      </c>
      <c r="H11" s="3"/>
      <c r="I11" s="3"/>
      <c r="J11" s="3"/>
      <c r="K11" s="3"/>
      <c r="L11" s="3"/>
      <c r="M11" s="3"/>
      <c r="N11" s="3">
        <v>3</v>
      </c>
      <c r="O11" s="3"/>
      <c r="P11" s="3"/>
      <c r="S11" s="83" t="s">
        <v>51</v>
      </c>
      <c r="T11" s="83"/>
      <c r="U11" s="83"/>
      <c r="V11" s="83"/>
      <c r="W11" s="3">
        <v>1</v>
      </c>
      <c r="X11" s="3"/>
      <c r="Y11" s="3">
        <v>1</v>
      </c>
      <c r="Z11" s="3">
        <v>1</v>
      </c>
      <c r="AA11" s="3"/>
      <c r="AB11" s="3">
        <v>1</v>
      </c>
      <c r="AC11" s="3">
        <v>2</v>
      </c>
      <c r="AD11" s="3">
        <v>2</v>
      </c>
      <c r="AE11" s="3">
        <v>1</v>
      </c>
      <c r="AF11" s="3"/>
      <c r="AG11" s="3">
        <v>1</v>
      </c>
      <c r="AH11" s="3"/>
    </row>
    <row r="12" spans="1:34" x14ac:dyDescent="0.3">
      <c r="A12" s="83" t="s">
        <v>52</v>
      </c>
      <c r="B12" s="83"/>
      <c r="C12" s="83"/>
      <c r="D12" s="83"/>
      <c r="E12" s="3"/>
      <c r="F12" s="3">
        <v>3</v>
      </c>
      <c r="G12" s="3">
        <v>1</v>
      </c>
      <c r="H12" s="3">
        <v>1</v>
      </c>
      <c r="I12" s="3"/>
      <c r="J12" s="3">
        <v>1</v>
      </c>
      <c r="K12" s="3"/>
      <c r="L12" s="3">
        <v>3</v>
      </c>
      <c r="M12" s="3">
        <v>1</v>
      </c>
      <c r="N12" s="3">
        <v>1</v>
      </c>
      <c r="O12" s="3">
        <v>1</v>
      </c>
      <c r="P12" s="3"/>
      <c r="S12" s="83" t="s">
        <v>52</v>
      </c>
      <c r="T12" s="83"/>
      <c r="U12" s="83"/>
      <c r="V12" s="83"/>
      <c r="W12" s="3"/>
      <c r="X12" s="3">
        <v>1</v>
      </c>
      <c r="Y12" s="3">
        <v>1</v>
      </c>
      <c r="Z12" s="3"/>
      <c r="AA12" s="3"/>
      <c r="AB12" s="3">
        <v>1</v>
      </c>
      <c r="AC12" s="3">
        <v>1</v>
      </c>
      <c r="AD12" s="3"/>
      <c r="AE12" s="3"/>
      <c r="AF12" s="3"/>
      <c r="AG12" s="3"/>
      <c r="AH12" s="3"/>
    </row>
    <row r="13" spans="1:34" x14ac:dyDescent="0.3">
      <c r="A13" s="84" t="s">
        <v>53</v>
      </c>
      <c r="B13" s="84"/>
      <c r="C13" s="84"/>
      <c r="D13" s="84"/>
      <c r="E13" s="63" t="s">
        <v>44</v>
      </c>
      <c r="F13" s="63" t="s">
        <v>45</v>
      </c>
      <c r="G13" s="63" t="s">
        <v>46</v>
      </c>
      <c r="H13" s="63" t="s">
        <v>59</v>
      </c>
      <c r="I13" s="63" t="s">
        <v>61</v>
      </c>
      <c r="J13" s="63" t="s">
        <v>63</v>
      </c>
      <c r="K13" s="63" t="s">
        <v>64</v>
      </c>
      <c r="L13" s="63" t="s">
        <v>65</v>
      </c>
      <c r="M13" s="63" t="s">
        <v>66</v>
      </c>
      <c r="N13" s="63" t="s">
        <v>67</v>
      </c>
      <c r="O13" s="63" t="s">
        <v>68</v>
      </c>
      <c r="P13" s="63" t="s">
        <v>69</v>
      </c>
      <c r="S13" s="84" t="s">
        <v>57</v>
      </c>
      <c r="T13" s="84"/>
      <c r="U13" s="84"/>
      <c r="V13" s="84"/>
      <c r="W13" s="63" t="s">
        <v>44</v>
      </c>
      <c r="X13" s="63" t="s">
        <v>45</v>
      </c>
      <c r="Y13" s="63" t="s">
        <v>46</v>
      </c>
      <c r="Z13" s="63" t="s">
        <v>59</v>
      </c>
      <c r="AA13" s="63" t="s">
        <v>61</v>
      </c>
      <c r="AB13" s="63" t="s">
        <v>63</v>
      </c>
      <c r="AC13" s="63" t="s">
        <v>64</v>
      </c>
      <c r="AD13" s="63" t="s">
        <v>65</v>
      </c>
      <c r="AE13" s="63" t="s">
        <v>66</v>
      </c>
      <c r="AF13" s="63" t="s">
        <v>67</v>
      </c>
      <c r="AG13" s="63" t="s">
        <v>68</v>
      </c>
      <c r="AH13" s="63" t="s">
        <v>69</v>
      </c>
    </row>
    <row r="14" spans="1:34" x14ac:dyDescent="0.3">
      <c r="A14" s="83" t="s">
        <v>47</v>
      </c>
      <c r="B14" s="83"/>
      <c r="C14" s="83"/>
      <c r="D14" s="83"/>
      <c r="E14" s="3">
        <v>29</v>
      </c>
      <c r="F14" s="3">
        <v>34</v>
      </c>
      <c r="G14" s="3">
        <v>28</v>
      </c>
      <c r="H14" s="3">
        <v>33</v>
      </c>
      <c r="I14" s="3">
        <v>25</v>
      </c>
      <c r="J14" s="3">
        <v>19</v>
      </c>
      <c r="K14" s="3">
        <v>16</v>
      </c>
      <c r="L14" s="3">
        <v>11</v>
      </c>
      <c r="M14" s="3">
        <v>21</v>
      </c>
      <c r="N14" s="17">
        <v>17</v>
      </c>
      <c r="O14" s="17">
        <v>16</v>
      </c>
      <c r="P14" s="17">
        <v>15</v>
      </c>
      <c r="S14" s="83" t="s">
        <v>47</v>
      </c>
      <c r="T14" s="83"/>
      <c r="U14" s="83"/>
      <c r="V14" s="83"/>
      <c r="W14" s="3">
        <v>18</v>
      </c>
      <c r="X14" s="3">
        <v>20</v>
      </c>
      <c r="Y14" s="3">
        <v>20</v>
      </c>
      <c r="Z14" s="3">
        <v>14</v>
      </c>
      <c r="AA14" s="3">
        <v>14</v>
      </c>
      <c r="AB14" s="3">
        <v>19</v>
      </c>
      <c r="AC14" s="3">
        <v>13</v>
      </c>
      <c r="AD14" s="3">
        <v>11</v>
      </c>
      <c r="AE14" s="3">
        <v>8</v>
      </c>
      <c r="AF14" s="3">
        <v>3</v>
      </c>
      <c r="AG14" s="3">
        <v>9</v>
      </c>
      <c r="AH14" s="17">
        <v>3</v>
      </c>
    </row>
    <row r="15" spans="1:34" x14ac:dyDescent="0.3">
      <c r="A15" s="83" t="s">
        <v>48</v>
      </c>
      <c r="B15" s="83"/>
      <c r="C15" s="83"/>
      <c r="D15" s="83"/>
      <c r="E15" s="3">
        <v>23</v>
      </c>
      <c r="F15" s="3">
        <v>26</v>
      </c>
      <c r="G15" s="3">
        <v>18</v>
      </c>
      <c r="H15" s="3">
        <v>28</v>
      </c>
      <c r="I15" s="3">
        <v>20</v>
      </c>
      <c r="J15" s="3">
        <v>14</v>
      </c>
      <c r="K15" s="3">
        <v>8</v>
      </c>
      <c r="L15" s="3">
        <v>7</v>
      </c>
      <c r="M15" s="3">
        <v>17</v>
      </c>
      <c r="N15" s="17">
        <v>14</v>
      </c>
      <c r="O15" s="17">
        <v>14</v>
      </c>
      <c r="P15" s="17">
        <v>9</v>
      </c>
      <c r="S15" s="83" t="s">
        <v>48</v>
      </c>
      <c r="T15" s="83"/>
      <c r="U15" s="83"/>
      <c r="V15" s="83"/>
      <c r="W15" s="3">
        <v>12</v>
      </c>
      <c r="X15" s="3">
        <v>8</v>
      </c>
      <c r="Y15" s="3">
        <v>10</v>
      </c>
      <c r="Z15" s="3">
        <v>12</v>
      </c>
      <c r="AA15" s="3">
        <v>13</v>
      </c>
      <c r="AB15" s="3">
        <v>12</v>
      </c>
      <c r="AC15" s="3">
        <v>10</v>
      </c>
      <c r="AD15" s="3">
        <v>10</v>
      </c>
      <c r="AE15" s="3">
        <v>8</v>
      </c>
      <c r="AF15" s="3">
        <v>3</v>
      </c>
      <c r="AG15" s="3">
        <v>8</v>
      </c>
      <c r="AH15" s="17">
        <v>3</v>
      </c>
    </row>
    <row r="16" spans="1:34" x14ac:dyDescent="0.3">
      <c r="A16" s="83" t="s">
        <v>49</v>
      </c>
      <c r="B16" s="83"/>
      <c r="C16" s="83"/>
      <c r="D16" s="83"/>
      <c r="E16" s="3">
        <v>2.79</v>
      </c>
      <c r="F16" s="3">
        <v>2.92</v>
      </c>
      <c r="G16" s="3">
        <v>2.87</v>
      </c>
      <c r="H16" s="3">
        <v>2.98</v>
      </c>
      <c r="I16" s="3">
        <v>3.07</v>
      </c>
      <c r="J16" s="3">
        <v>2.92</v>
      </c>
      <c r="K16" s="3">
        <v>2.75</v>
      </c>
      <c r="L16" s="3">
        <v>2.93</v>
      </c>
      <c r="M16" s="3">
        <v>3.06</v>
      </c>
      <c r="N16" s="17">
        <v>2.75</v>
      </c>
      <c r="O16" s="17">
        <v>3.08</v>
      </c>
      <c r="P16" s="17">
        <v>3.1</v>
      </c>
      <c r="S16" s="83" t="s">
        <v>49</v>
      </c>
      <c r="T16" s="83"/>
      <c r="U16" s="83"/>
      <c r="V16" s="83"/>
      <c r="W16" s="3">
        <v>2.74</v>
      </c>
      <c r="X16" s="3">
        <v>2.69</v>
      </c>
      <c r="Y16" s="3">
        <v>2.34</v>
      </c>
      <c r="Z16" s="3">
        <v>2.54</v>
      </c>
      <c r="AA16" s="3">
        <v>2.83</v>
      </c>
      <c r="AB16" s="3">
        <v>2.76</v>
      </c>
      <c r="AC16" s="3">
        <v>2.86</v>
      </c>
      <c r="AD16" s="3">
        <v>3.03</v>
      </c>
      <c r="AE16" s="3">
        <v>2.62</v>
      </c>
      <c r="AF16" s="3">
        <v>3.04</v>
      </c>
      <c r="AG16" s="3">
        <v>2.97</v>
      </c>
      <c r="AH16" s="17">
        <v>3.54</v>
      </c>
    </row>
    <row r="17" spans="1:34" x14ac:dyDescent="0.3">
      <c r="A17" s="83" t="s">
        <v>50</v>
      </c>
      <c r="B17" s="83"/>
      <c r="C17" s="83"/>
      <c r="D17" s="83"/>
      <c r="E17" s="3">
        <v>2.98</v>
      </c>
      <c r="F17" s="13">
        <v>3.1</v>
      </c>
      <c r="G17" s="3">
        <v>2.75</v>
      </c>
      <c r="H17" s="3">
        <v>3.08</v>
      </c>
      <c r="I17" s="3">
        <v>3.19</v>
      </c>
      <c r="J17" s="3">
        <v>3.3</v>
      </c>
      <c r="K17" s="3">
        <v>2.77</v>
      </c>
      <c r="L17" s="3">
        <v>2.48</v>
      </c>
      <c r="M17" s="3">
        <v>3.13</v>
      </c>
      <c r="N17" s="17">
        <v>2.62</v>
      </c>
      <c r="O17" s="17">
        <v>2.9</v>
      </c>
      <c r="P17" s="17">
        <v>3.26</v>
      </c>
      <c r="S17" s="83" t="s">
        <v>50</v>
      </c>
      <c r="T17" s="83"/>
      <c r="U17" s="83"/>
      <c r="V17" s="83"/>
      <c r="W17" s="3">
        <v>2.82</v>
      </c>
      <c r="X17" s="3">
        <v>2.5499999999999998</v>
      </c>
      <c r="Y17" s="3">
        <v>2.5</v>
      </c>
      <c r="Z17" s="3">
        <v>2.83</v>
      </c>
      <c r="AA17" s="3">
        <v>2.95</v>
      </c>
      <c r="AB17" s="3">
        <v>2.71</v>
      </c>
      <c r="AC17" s="3">
        <v>2.5</v>
      </c>
      <c r="AD17" s="3">
        <v>2.65</v>
      </c>
      <c r="AE17" s="3">
        <v>2.52</v>
      </c>
      <c r="AF17" s="3">
        <v>2.4300000000000002</v>
      </c>
      <c r="AG17" s="3">
        <v>3.01</v>
      </c>
      <c r="AH17" s="3"/>
    </row>
    <row r="18" spans="1:34" x14ac:dyDescent="0.3">
      <c r="A18" s="83" t="s">
        <v>51</v>
      </c>
      <c r="B18" s="83"/>
      <c r="C18" s="83"/>
      <c r="D18" s="83"/>
      <c r="E18" s="3">
        <v>5</v>
      </c>
      <c r="F18" s="3">
        <v>0</v>
      </c>
      <c r="G18" s="3">
        <v>1</v>
      </c>
      <c r="H18" s="3"/>
      <c r="I18" s="3"/>
      <c r="J18" s="3"/>
      <c r="K18" s="3"/>
      <c r="L18" s="3">
        <v>3</v>
      </c>
      <c r="M18" s="3">
        <v>4</v>
      </c>
      <c r="N18" s="3">
        <v>2</v>
      </c>
      <c r="O18" s="3">
        <v>1</v>
      </c>
      <c r="P18" s="3"/>
      <c r="S18" s="83" t="s">
        <v>51</v>
      </c>
      <c r="T18" s="83"/>
      <c r="U18" s="83"/>
      <c r="V18" s="83"/>
      <c r="W18" s="3">
        <v>0</v>
      </c>
      <c r="X18" s="3">
        <v>1</v>
      </c>
      <c r="Y18" s="3">
        <v>1</v>
      </c>
      <c r="Z18" s="3">
        <v>2</v>
      </c>
      <c r="AA18" s="3"/>
      <c r="AB18" s="3">
        <v>2</v>
      </c>
      <c r="AC18" s="3"/>
      <c r="AD18" s="3">
        <v>4</v>
      </c>
      <c r="AE18" s="3">
        <v>4</v>
      </c>
      <c r="AF18" s="3">
        <v>1</v>
      </c>
      <c r="AG18" s="3"/>
      <c r="AH18" s="3"/>
    </row>
    <row r="19" spans="1:34" x14ac:dyDescent="0.3">
      <c r="A19" s="83" t="s">
        <v>52</v>
      </c>
      <c r="B19" s="83"/>
      <c r="C19" s="83"/>
      <c r="D19" s="83"/>
      <c r="E19" s="3">
        <v>10</v>
      </c>
      <c r="F19" s="3">
        <v>19</v>
      </c>
      <c r="G19" s="3">
        <v>13</v>
      </c>
      <c r="H19" s="3">
        <v>23</v>
      </c>
      <c r="I19" s="3">
        <v>2</v>
      </c>
      <c r="J19" s="3">
        <v>8</v>
      </c>
      <c r="K19" s="3">
        <v>7</v>
      </c>
      <c r="L19" s="3">
        <v>4</v>
      </c>
      <c r="M19" s="3">
        <v>6</v>
      </c>
      <c r="N19" s="3">
        <v>1</v>
      </c>
      <c r="O19" s="3">
        <v>12</v>
      </c>
      <c r="P19" s="3"/>
      <c r="S19" s="83" t="s">
        <v>52</v>
      </c>
      <c r="T19" s="83"/>
      <c r="U19" s="83"/>
      <c r="V19" s="83"/>
      <c r="W19" s="3">
        <v>8</v>
      </c>
      <c r="X19" s="3">
        <v>14</v>
      </c>
      <c r="Y19" s="3">
        <v>9</v>
      </c>
      <c r="Z19" s="3">
        <v>8</v>
      </c>
      <c r="AA19" s="3"/>
      <c r="AB19" s="3">
        <v>10</v>
      </c>
      <c r="AC19" s="3">
        <v>7</v>
      </c>
      <c r="AD19" s="3">
        <v>5</v>
      </c>
      <c r="AE19" s="3"/>
      <c r="AF19" s="3">
        <v>2</v>
      </c>
      <c r="AG19" s="3">
        <v>8</v>
      </c>
      <c r="AH19" s="3"/>
    </row>
    <row r="20" spans="1:34" x14ac:dyDescent="0.3">
      <c r="A20" s="84" t="s">
        <v>54</v>
      </c>
      <c r="B20" s="84"/>
      <c r="C20" s="84"/>
      <c r="D20" s="84"/>
      <c r="E20" s="63" t="s">
        <v>44</v>
      </c>
      <c r="F20" s="63" t="s">
        <v>45</v>
      </c>
      <c r="G20" s="63" t="s">
        <v>46</v>
      </c>
      <c r="H20" s="63" t="s">
        <v>59</v>
      </c>
      <c r="I20" s="63" t="s">
        <v>61</v>
      </c>
      <c r="J20" s="63" t="s">
        <v>63</v>
      </c>
      <c r="K20" s="63" t="s">
        <v>64</v>
      </c>
      <c r="L20" s="63" t="s">
        <v>65</v>
      </c>
      <c r="M20" s="63" t="s">
        <v>66</v>
      </c>
      <c r="N20" s="63" t="s">
        <v>67</v>
      </c>
      <c r="O20" s="63" t="s">
        <v>68</v>
      </c>
      <c r="P20" s="63" t="s">
        <v>69</v>
      </c>
      <c r="S20" s="84" t="s">
        <v>58</v>
      </c>
      <c r="T20" s="84"/>
      <c r="U20" s="84"/>
      <c r="V20" s="84"/>
      <c r="W20" s="63" t="s">
        <v>44</v>
      </c>
      <c r="X20" s="63" t="s">
        <v>45</v>
      </c>
      <c r="Y20" s="63" t="s">
        <v>46</v>
      </c>
      <c r="Z20" s="63" t="s">
        <v>59</v>
      </c>
      <c r="AA20" s="63" t="s">
        <v>61</v>
      </c>
      <c r="AB20" s="63" t="s">
        <v>63</v>
      </c>
      <c r="AC20" s="63" t="s">
        <v>64</v>
      </c>
      <c r="AD20" s="63" t="s">
        <v>65</v>
      </c>
      <c r="AE20" s="63" t="s">
        <v>66</v>
      </c>
      <c r="AF20" s="63" t="s">
        <v>67</v>
      </c>
      <c r="AG20" s="63" t="s">
        <v>68</v>
      </c>
      <c r="AH20" s="63" t="s">
        <v>69</v>
      </c>
    </row>
    <row r="21" spans="1:34" x14ac:dyDescent="0.3">
      <c r="A21" s="83" t="s">
        <v>47</v>
      </c>
      <c r="B21" s="83"/>
      <c r="C21" s="83"/>
      <c r="D21" s="83"/>
      <c r="E21" s="3">
        <v>5</v>
      </c>
      <c r="F21" s="3">
        <v>2</v>
      </c>
      <c r="G21" s="3">
        <v>4</v>
      </c>
      <c r="H21" s="3">
        <v>3</v>
      </c>
      <c r="I21" s="3">
        <v>3</v>
      </c>
      <c r="J21" s="3">
        <v>5</v>
      </c>
      <c r="K21" s="3">
        <v>1</v>
      </c>
      <c r="L21" s="3">
        <v>10</v>
      </c>
      <c r="M21" s="3">
        <v>4</v>
      </c>
      <c r="N21" s="3">
        <v>7</v>
      </c>
      <c r="O21" s="3">
        <v>4</v>
      </c>
      <c r="P21" s="17">
        <v>3</v>
      </c>
      <c r="S21" s="83" t="s">
        <v>47</v>
      </c>
      <c r="T21" s="83"/>
      <c r="U21" s="83"/>
      <c r="V21" s="83"/>
      <c r="W21" s="3">
        <v>3</v>
      </c>
      <c r="X21" s="3">
        <v>8</v>
      </c>
      <c r="Y21" s="3">
        <v>4</v>
      </c>
      <c r="Z21" s="3">
        <v>2</v>
      </c>
      <c r="AA21" s="3">
        <v>1</v>
      </c>
      <c r="AB21" s="17">
        <v>4</v>
      </c>
      <c r="AC21" s="3">
        <v>1</v>
      </c>
      <c r="AD21" s="3">
        <v>2</v>
      </c>
      <c r="AE21" s="3">
        <v>5</v>
      </c>
      <c r="AF21" s="17">
        <v>1</v>
      </c>
      <c r="AG21" s="3">
        <v>2</v>
      </c>
      <c r="AH21" s="3"/>
    </row>
    <row r="22" spans="1:34" x14ac:dyDescent="0.3">
      <c r="A22" s="82" t="s">
        <v>48</v>
      </c>
      <c r="B22" s="82"/>
      <c r="C22" s="82"/>
      <c r="D22" s="8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S22" s="82" t="s">
        <v>48</v>
      </c>
      <c r="T22" s="82"/>
      <c r="U22" s="82"/>
      <c r="V22" s="82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x14ac:dyDescent="0.3">
      <c r="A23" s="83" t="s">
        <v>49</v>
      </c>
      <c r="B23" s="83"/>
      <c r="C23" s="83"/>
      <c r="D23" s="83"/>
      <c r="E23" s="3">
        <v>3.58</v>
      </c>
      <c r="F23" s="3">
        <v>2.81</v>
      </c>
      <c r="G23" s="3">
        <v>3.27</v>
      </c>
      <c r="H23" s="3">
        <v>2.73</v>
      </c>
      <c r="I23" s="3">
        <v>2.86</v>
      </c>
      <c r="J23" s="3">
        <v>2.89</v>
      </c>
      <c r="K23" s="3">
        <v>3.33</v>
      </c>
      <c r="L23" s="3">
        <v>2.84</v>
      </c>
      <c r="M23" s="3">
        <v>3.21</v>
      </c>
      <c r="N23" s="3">
        <v>3.43</v>
      </c>
      <c r="O23" s="3">
        <v>3.36</v>
      </c>
      <c r="P23" s="17">
        <v>2.79</v>
      </c>
      <c r="S23" s="83" t="s">
        <v>49</v>
      </c>
      <c r="T23" s="83"/>
      <c r="U23" s="83"/>
      <c r="V23" s="83"/>
      <c r="W23" s="3">
        <v>2.27</v>
      </c>
      <c r="X23" s="3">
        <v>2.93</v>
      </c>
      <c r="Y23" s="3">
        <v>3.05</v>
      </c>
      <c r="Z23" s="3">
        <v>3.47</v>
      </c>
      <c r="AA23" s="3">
        <v>3.93</v>
      </c>
      <c r="AB23" s="17">
        <v>3.09</v>
      </c>
      <c r="AC23" s="3">
        <v>2.88</v>
      </c>
      <c r="AD23" s="3">
        <v>2.96</v>
      </c>
      <c r="AE23" s="3">
        <v>3.52</v>
      </c>
      <c r="AF23" s="17">
        <v>3.58</v>
      </c>
      <c r="AG23" s="3">
        <v>3.96</v>
      </c>
      <c r="AH23" s="3"/>
    </row>
    <row r="24" spans="1:34" x14ac:dyDescent="0.3">
      <c r="A24" s="82" t="s">
        <v>50</v>
      </c>
      <c r="B24" s="82"/>
      <c r="C24" s="82"/>
      <c r="D24" s="8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S24" s="82" t="s">
        <v>50</v>
      </c>
      <c r="T24" s="82"/>
      <c r="U24" s="82"/>
      <c r="V24" s="82"/>
      <c r="W24" s="3"/>
      <c r="X24" s="3"/>
      <c r="Y24" s="13"/>
      <c r="Z24" s="13"/>
      <c r="AA24" s="13"/>
      <c r="AB24" s="13"/>
      <c r="AC24" s="3"/>
      <c r="AD24" s="3"/>
      <c r="AE24" s="3"/>
      <c r="AF24" s="3"/>
      <c r="AG24" s="3"/>
      <c r="AH24" s="3"/>
    </row>
    <row r="25" spans="1:34" x14ac:dyDescent="0.3">
      <c r="A25" s="83" t="s">
        <v>51</v>
      </c>
      <c r="B25" s="83"/>
      <c r="C25" s="83"/>
      <c r="D25" s="83"/>
      <c r="E25" s="3">
        <v>1</v>
      </c>
      <c r="F25" s="3">
        <v>1</v>
      </c>
      <c r="G25" s="3"/>
      <c r="H25" s="3"/>
      <c r="I25" s="3"/>
      <c r="J25" s="3">
        <v>1</v>
      </c>
      <c r="K25" s="3"/>
      <c r="L25" s="3">
        <v>6</v>
      </c>
      <c r="M25" s="3">
        <v>2</v>
      </c>
      <c r="N25" s="3">
        <v>3</v>
      </c>
      <c r="O25" s="3"/>
      <c r="P25" s="3"/>
      <c r="S25" s="83" t="s">
        <v>51</v>
      </c>
      <c r="T25" s="83"/>
      <c r="U25" s="83"/>
      <c r="V25" s="83"/>
      <c r="W25" s="3">
        <v>0</v>
      </c>
      <c r="X25" s="3">
        <v>0</v>
      </c>
      <c r="Y25" s="3">
        <v>1</v>
      </c>
      <c r="Z25" s="3"/>
      <c r="AA25" s="3"/>
      <c r="AB25" s="3"/>
      <c r="AC25" s="3"/>
      <c r="AD25" s="3">
        <v>1</v>
      </c>
      <c r="AE25" s="3">
        <v>4</v>
      </c>
      <c r="AF25" s="3">
        <v>1</v>
      </c>
      <c r="AG25" s="3">
        <v>2</v>
      </c>
      <c r="AH25" s="3"/>
    </row>
    <row r="26" spans="1:34" x14ac:dyDescent="0.3">
      <c r="A26" s="83" t="s">
        <v>52</v>
      </c>
      <c r="B26" s="83"/>
      <c r="C26" s="83"/>
      <c r="D26" s="83"/>
      <c r="E26" s="3">
        <v>3</v>
      </c>
      <c r="F26" s="3">
        <v>1</v>
      </c>
      <c r="G26" s="3">
        <v>3</v>
      </c>
      <c r="H26" s="3">
        <v>1</v>
      </c>
      <c r="I26" s="3"/>
      <c r="J26" s="3">
        <v>3</v>
      </c>
      <c r="K26" s="3">
        <v>1</v>
      </c>
      <c r="L26" s="3">
        <v>1</v>
      </c>
      <c r="M26" s="3">
        <v>1</v>
      </c>
      <c r="N26" s="3">
        <v>1</v>
      </c>
      <c r="O26" s="3">
        <v>3</v>
      </c>
      <c r="P26" s="3"/>
      <c r="S26" s="83" t="s">
        <v>52</v>
      </c>
      <c r="T26" s="83"/>
      <c r="U26" s="83"/>
      <c r="V26" s="83"/>
      <c r="W26" s="3">
        <v>0</v>
      </c>
      <c r="X26" s="3">
        <v>6</v>
      </c>
      <c r="Y26" s="3">
        <v>2</v>
      </c>
      <c r="Z26" s="3">
        <v>1</v>
      </c>
      <c r="AA26" s="3"/>
      <c r="AB26" s="17">
        <v>2</v>
      </c>
      <c r="AC26" s="3">
        <v>1</v>
      </c>
      <c r="AD26" s="3">
        <v>1</v>
      </c>
      <c r="AE26" s="3">
        <v>1</v>
      </c>
      <c r="AF26" s="17"/>
      <c r="AG26" s="3"/>
      <c r="AH26" s="3"/>
    </row>
    <row r="27" spans="1:34" x14ac:dyDescent="0.3">
      <c r="A27" s="84" t="s">
        <v>55</v>
      </c>
      <c r="B27" s="84"/>
      <c r="C27" s="84"/>
      <c r="D27" s="84"/>
      <c r="E27" s="63" t="s">
        <v>44</v>
      </c>
      <c r="F27" s="63" t="s">
        <v>45</v>
      </c>
      <c r="G27" s="63" t="s">
        <v>46</v>
      </c>
      <c r="H27" s="63" t="s">
        <v>59</v>
      </c>
      <c r="I27" s="63" t="s">
        <v>61</v>
      </c>
      <c r="J27" s="63" t="s">
        <v>63</v>
      </c>
      <c r="K27" s="63" t="s">
        <v>64</v>
      </c>
      <c r="L27" s="63" t="s">
        <v>65</v>
      </c>
      <c r="M27" s="63" t="s">
        <v>66</v>
      </c>
      <c r="N27" s="63" t="s">
        <v>67</v>
      </c>
      <c r="O27" s="63" t="s">
        <v>68</v>
      </c>
      <c r="P27" s="63" t="s">
        <v>69</v>
      </c>
    </row>
    <row r="28" spans="1:34" x14ac:dyDescent="0.3">
      <c r="A28" s="83" t="s">
        <v>47</v>
      </c>
      <c r="B28" s="83"/>
      <c r="C28" s="83"/>
      <c r="D28" s="83"/>
      <c r="E28" s="12">
        <v>13</v>
      </c>
      <c r="F28" s="12">
        <v>19</v>
      </c>
      <c r="G28" s="12">
        <v>14</v>
      </c>
      <c r="H28" s="12">
        <v>16</v>
      </c>
      <c r="I28" s="12">
        <v>9</v>
      </c>
      <c r="J28" s="3">
        <v>12</v>
      </c>
      <c r="K28" s="3">
        <v>8</v>
      </c>
      <c r="L28" s="3">
        <v>7</v>
      </c>
      <c r="M28" s="3">
        <v>6</v>
      </c>
      <c r="N28" s="17">
        <v>7</v>
      </c>
      <c r="O28" s="108">
        <v>7</v>
      </c>
      <c r="P28" s="108">
        <v>5</v>
      </c>
    </row>
    <row r="29" spans="1:34" x14ac:dyDescent="0.3">
      <c r="A29" s="82" t="s">
        <v>48</v>
      </c>
      <c r="B29" s="82"/>
      <c r="C29" s="82"/>
      <c r="D29" s="82"/>
      <c r="E29" s="12"/>
      <c r="F29" s="12"/>
      <c r="G29" s="12"/>
      <c r="H29" s="12"/>
      <c r="I29" s="12"/>
      <c r="J29" s="3"/>
      <c r="K29" s="3"/>
      <c r="L29" s="3"/>
      <c r="M29" s="3"/>
      <c r="N29" s="3"/>
      <c r="O29" s="109"/>
      <c r="P29" s="109"/>
    </row>
    <row r="30" spans="1:34" x14ac:dyDescent="0.3">
      <c r="A30" s="83" t="s">
        <v>49</v>
      </c>
      <c r="B30" s="83"/>
      <c r="C30" s="83"/>
      <c r="D30" s="83"/>
      <c r="E30" s="14">
        <v>3.35</v>
      </c>
      <c r="F30" s="13">
        <v>3.26</v>
      </c>
      <c r="G30" s="13">
        <v>3.26</v>
      </c>
      <c r="H30" s="13">
        <v>2.87</v>
      </c>
      <c r="I30" s="13">
        <v>3.16</v>
      </c>
      <c r="J30" s="3">
        <v>2.89</v>
      </c>
      <c r="K30" s="13">
        <v>3.1</v>
      </c>
      <c r="L30" s="13">
        <v>3.3</v>
      </c>
      <c r="M30" s="13">
        <v>3.19</v>
      </c>
      <c r="N30" s="13">
        <v>3.22</v>
      </c>
      <c r="O30" s="110">
        <v>3.3</v>
      </c>
      <c r="P30" s="110">
        <v>3.16</v>
      </c>
    </row>
    <row r="31" spans="1:34" x14ac:dyDescent="0.3">
      <c r="A31" s="82" t="s">
        <v>50</v>
      </c>
      <c r="B31" s="82"/>
      <c r="C31" s="82"/>
      <c r="D31" s="82"/>
      <c r="E31" s="13"/>
      <c r="F31" s="13"/>
      <c r="G31" s="13"/>
      <c r="H31" s="13"/>
      <c r="I31" s="13"/>
      <c r="J31" s="3"/>
      <c r="K31" s="3"/>
      <c r="L31" s="3"/>
      <c r="M31" s="3"/>
      <c r="N31" s="3"/>
      <c r="O31" s="109"/>
      <c r="P31" s="109"/>
    </row>
    <row r="32" spans="1:34" x14ac:dyDescent="0.3">
      <c r="A32" s="83" t="s">
        <v>51</v>
      </c>
      <c r="B32" s="83"/>
      <c r="C32" s="83"/>
      <c r="D32" s="83"/>
      <c r="E32" s="12">
        <v>6</v>
      </c>
      <c r="F32" s="12">
        <v>0</v>
      </c>
      <c r="G32" s="12">
        <v>5</v>
      </c>
      <c r="H32" s="12"/>
      <c r="I32" s="12">
        <v>1</v>
      </c>
      <c r="J32" s="3">
        <v>1</v>
      </c>
      <c r="K32" s="3"/>
      <c r="L32" s="3">
        <v>6</v>
      </c>
      <c r="M32" s="3">
        <v>1</v>
      </c>
      <c r="N32" s="3">
        <v>1</v>
      </c>
      <c r="O32" s="3">
        <v>1</v>
      </c>
      <c r="P32" s="3"/>
    </row>
    <row r="33" spans="1:16" x14ac:dyDescent="0.3">
      <c r="A33" s="83" t="s">
        <v>52</v>
      </c>
      <c r="B33" s="83"/>
      <c r="C33" s="83"/>
      <c r="D33" s="83"/>
      <c r="E33" s="12">
        <v>5</v>
      </c>
      <c r="F33" s="12">
        <v>15</v>
      </c>
      <c r="G33" s="12">
        <v>7</v>
      </c>
      <c r="H33" s="12">
        <v>7</v>
      </c>
      <c r="I33" s="12">
        <v>2</v>
      </c>
      <c r="J33" s="3">
        <v>5</v>
      </c>
      <c r="K33" s="3"/>
      <c r="L33" s="3">
        <v>1</v>
      </c>
      <c r="M33" s="3">
        <v>3</v>
      </c>
      <c r="N33" s="3">
        <v>4</v>
      </c>
      <c r="O33" s="3">
        <v>6</v>
      </c>
      <c r="P33" s="17">
        <v>1</v>
      </c>
    </row>
  </sheetData>
  <mergeCells count="51">
    <mergeCell ref="A11:D11"/>
    <mergeCell ref="A8:D8"/>
    <mergeCell ref="A7:D7"/>
    <mergeCell ref="A12:D12"/>
    <mergeCell ref="A6:D6"/>
    <mergeCell ref="A4:F4"/>
    <mergeCell ref="A9:D9"/>
    <mergeCell ref="A10:D10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S4:X4"/>
    <mergeCell ref="S6:V6"/>
    <mergeCell ref="S7:V7"/>
    <mergeCell ref="S8:V8"/>
    <mergeCell ref="S9:V9"/>
    <mergeCell ref="S10:V10"/>
    <mergeCell ref="S11:V11"/>
    <mergeCell ref="S12:V12"/>
    <mergeCell ref="S13:V13"/>
    <mergeCell ref="S14:V14"/>
    <mergeCell ref="S15:V15"/>
    <mergeCell ref="S16:V16"/>
    <mergeCell ref="S17:V17"/>
    <mergeCell ref="S24:V24"/>
    <mergeCell ref="S25:V25"/>
    <mergeCell ref="S26:V26"/>
    <mergeCell ref="S18:V18"/>
    <mergeCell ref="S19:V19"/>
    <mergeCell ref="S20:V20"/>
    <mergeCell ref="S21:V21"/>
    <mergeCell ref="S22:V22"/>
    <mergeCell ref="S23:V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ФДЕИОН анг</vt:lpstr>
      <vt:lpstr>ФДЕИОН мк</vt:lpstr>
      <vt:lpstr>ФДЕИОН анг+мк</vt:lpstr>
      <vt:lpstr>постдипломски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Micajkov Slobodan</dc:creator>
  <cp:lastModifiedBy>Iva Gjorgjieva</cp:lastModifiedBy>
  <cp:lastPrinted>2020-09-28T15:59:39Z</cp:lastPrinted>
  <dcterms:created xsi:type="dcterms:W3CDTF">2014-05-11T11:13:49Z</dcterms:created>
  <dcterms:modified xsi:type="dcterms:W3CDTF">2024-12-23T11:07:35Z</dcterms:modified>
</cp:coreProperties>
</file>