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.gjorgjieva\Desktop\meus 24.11.2017\2023-2024\"/>
    </mc:Choice>
  </mc:AlternateContent>
  <bookViews>
    <workbookView xWindow="0" yWindow="216" windowWidth="19440" windowHeight="12120"/>
  </bookViews>
  <sheets>
    <sheet name="ФПН АНГ" sheetId="4" r:id="rId1"/>
    <sheet name="постдипломски" sheetId="6" r:id="rId2"/>
  </sheets>
  <calcPr calcId="162913"/>
</workbook>
</file>

<file path=xl/calcChain.xml><?xml version="1.0" encoding="utf-8"?>
<calcChain xmlns="http://schemas.openxmlformats.org/spreadsheetml/2006/main">
  <c r="Q30" i="4" l="1"/>
  <c r="Q29" i="4"/>
  <c r="Q28" i="4"/>
  <c r="Q27" i="4"/>
  <c r="Q22" i="4"/>
  <c r="Q21" i="4"/>
  <c r="Q19" i="4"/>
  <c r="Q17" i="4"/>
  <c r="Q12" i="4"/>
  <c r="Q10" i="4"/>
  <c r="P30" i="4"/>
  <c r="P29" i="4"/>
  <c r="P28" i="4"/>
  <c r="P27" i="4"/>
  <c r="P22" i="4"/>
  <c r="P21" i="4"/>
  <c r="P19" i="4"/>
  <c r="P17" i="4"/>
  <c r="P12" i="4"/>
  <c r="P10" i="4"/>
  <c r="O30" i="4"/>
  <c r="O29" i="4"/>
  <c r="O28" i="4"/>
  <c r="O27" i="4"/>
  <c r="O22" i="4"/>
  <c r="O21" i="4"/>
  <c r="O19" i="4"/>
  <c r="O17" i="4"/>
  <c r="O12" i="4"/>
  <c r="O10" i="4"/>
  <c r="M30" i="4"/>
  <c r="N30" i="4"/>
  <c r="M29" i="4"/>
  <c r="N29" i="4"/>
  <c r="M28" i="4"/>
  <c r="N28" i="4"/>
  <c r="M27" i="4"/>
  <c r="N27" i="4"/>
  <c r="M22" i="4"/>
  <c r="N22" i="4"/>
  <c r="M21" i="4"/>
  <c r="N21" i="4"/>
  <c r="M19" i="4"/>
  <c r="N19" i="4"/>
  <c r="M17" i="4"/>
  <c r="N17" i="4"/>
  <c r="M12" i="4"/>
  <c r="N12" i="4"/>
  <c r="M10" i="4"/>
  <c r="N10" i="4"/>
  <c r="L30" i="4"/>
  <c r="L29" i="4"/>
  <c r="L28" i="4"/>
  <c r="J27" i="4"/>
  <c r="K27" i="4"/>
  <c r="L27" i="4"/>
  <c r="L22" i="4"/>
  <c r="L21" i="4"/>
  <c r="L19" i="4"/>
  <c r="L17" i="4"/>
  <c r="L12" i="4"/>
  <c r="K10" i="4"/>
  <c r="L10" i="4"/>
  <c r="K30" i="4"/>
  <c r="K29" i="4"/>
  <c r="K28" i="4"/>
  <c r="K22" i="4"/>
  <c r="K21" i="4"/>
  <c r="K19" i="4"/>
  <c r="K17" i="4"/>
  <c r="K12" i="4"/>
  <c r="J30" i="4"/>
  <c r="J29" i="4"/>
  <c r="J28" i="4"/>
  <c r="J22" i="4"/>
  <c r="J21" i="4"/>
  <c r="J19" i="4"/>
  <c r="J17" i="4"/>
  <c r="J12" i="4"/>
  <c r="J10" i="4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I22" i="4"/>
  <c r="H22" i="4"/>
  <c r="G22" i="4"/>
  <c r="F22" i="4"/>
  <c r="E22" i="4"/>
  <c r="D22" i="4"/>
  <c r="C22" i="4"/>
  <c r="I21" i="4"/>
  <c r="H21" i="4"/>
  <c r="G21" i="4"/>
  <c r="F21" i="4"/>
  <c r="E21" i="4"/>
  <c r="D21" i="4"/>
  <c r="C21" i="4"/>
  <c r="I19" i="4"/>
  <c r="H19" i="4"/>
  <c r="G19" i="4"/>
  <c r="F19" i="4"/>
  <c r="E19" i="4"/>
  <c r="D19" i="4"/>
  <c r="C19" i="4"/>
  <c r="I17" i="4"/>
  <c r="H17" i="4"/>
  <c r="G17" i="4"/>
  <c r="F17" i="4"/>
  <c r="E17" i="4"/>
  <c r="D17" i="4"/>
  <c r="C17" i="4"/>
  <c r="I12" i="4"/>
  <c r="H12" i="4"/>
  <c r="G12" i="4"/>
  <c r="F12" i="4"/>
  <c r="E12" i="4"/>
  <c r="D12" i="4"/>
  <c r="C12" i="4"/>
  <c r="I10" i="4"/>
  <c r="H10" i="4"/>
  <c r="G10" i="4"/>
  <c r="F10" i="4"/>
  <c r="E10" i="4"/>
  <c r="D10" i="4"/>
  <c r="C10" i="4"/>
</calcChain>
</file>

<file path=xl/sharedStrings.xml><?xml version="1.0" encoding="utf-8"?>
<sst xmlns="http://schemas.openxmlformats.org/spreadsheetml/2006/main" count="131" uniqueCount="64">
  <si>
    <t>Број на студенти кои запишале 1 година</t>
  </si>
  <si>
    <t>Број на студенти кои запишале 2 година</t>
  </si>
  <si>
    <t>Стапка на напредување од 1 во 2 година</t>
  </si>
  <si>
    <t>2009-10</t>
  </si>
  <si>
    <t>2010-11</t>
  </si>
  <si>
    <t>2011-12</t>
  </si>
  <si>
    <t>2012-13</t>
  </si>
  <si>
    <t>Број на студенти кои запишале 3 година</t>
  </si>
  <si>
    <t>Просечен GPA во 1 година</t>
  </si>
  <si>
    <t>Просечен GPA во 2 година</t>
  </si>
  <si>
    <t>Просечен GPA во 3 година</t>
  </si>
  <si>
    <t>Број на студенти под посебен режим</t>
  </si>
  <si>
    <t>Стапка на студенти под посебен режим</t>
  </si>
  <si>
    <t>Број на студенти во мирување</t>
  </si>
  <si>
    <t>Стапка на задржани студенти</t>
  </si>
  <si>
    <t>Стапка на откажани студенти</t>
  </si>
  <si>
    <t>Стапка на студенти во мирување</t>
  </si>
  <si>
    <t>Број на студентикои завршиле во 3 години</t>
  </si>
  <si>
    <t>Број на студентикои завршиле во 4 години</t>
  </si>
  <si>
    <t>Број на студентикои завршиле во 5 години</t>
  </si>
  <si>
    <t>Број на студентикои завршиле во 6 години и повеќе</t>
  </si>
  <si>
    <t>Стапка на студенти кои завршиле во пропишан рок</t>
  </si>
  <si>
    <t>Стапка на дипломирани студенти</t>
  </si>
  <si>
    <t>Стапка на студенти кои не дипломирале во предвидениот рок</t>
  </si>
  <si>
    <t>Просечен GPA на GPA на дипломирани во 3 години</t>
  </si>
  <si>
    <t>Просечен GPA на GPA на дипломирани во 4 години</t>
  </si>
  <si>
    <t>Просечен GPA на GPA на дипломирани во 5 години</t>
  </si>
  <si>
    <t>Просечен GPA на GPA на дипломирани во 6 и повеќе години</t>
  </si>
  <si>
    <t>Опис</t>
  </si>
  <si>
    <t>Стапка на напредување од 2 во 3 година</t>
  </si>
  <si>
    <t>Просечно време на завршување на студии (години)</t>
  </si>
  <si>
    <t>Член</t>
  </si>
  <si>
    <t xml:space="preserve">Показатели за мерење на успехот и напредокот на студентите </t>
  </si>
  <si>
    <t xml:space="preserve">Број на откажани студенти </t>
  </si>
  <si>
    <t>2013-14</t>
  </si>
  <si>
    <t>2014-15</t>
  </si>
  <si>
    <t>2015-16</t>
  </si>
  <si>
    <t>Факултет за политички науки (англиски)</t>
  </si>
  <si>
    <t>2012-2013</t>
  </si>
  <si>
    <t>2013-2014</t>
  </si>
  <si>
    <t>2014-2015</t>
  </si>
  <si>
    <t>Enrolments in year 1</t>
  </si>
  <si>
    <t>Number of progressing to year 2</t>
  </si>
  <si>
    <t>Average GPA per pass exam - entered year 1</t>
  </si>
  <si>
    <t>Average GPA per pass exam - entered year 2</t>
  </si>
  <si>
    <t>Number of graduated</t>
  </si>
  <si>
    <t>Number of students who passed all exams</t>
  </si>
  <si>
    <t xml:space="preserve">MК  3+2 </t>
  </si>
  <si>
    <t xml:space="preserve">Eng 3+2 </t>
  </si>
  <si>
    <t>Eng 4+1</t>
  </si>
  <si>
    <t>МК 4+1</t>
  </si>
  <si>
    <t>MК  3+1</t>
  </si>
  <si>
    <t>Eng 3+1</t>
  </si>
  <si>
    <t>School of Political  Science</t>
  </si>
  <si>
    <t>2015-2016</t>
  </si>
  <si>
    <t>2016-17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</si>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</sst>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1" xfId="0" applyBorder="1"/>
    <xf numFmtId="10" fontId="0" fillId="3" borderId="1" xfId="0" applyNumberFormat="1" applyFill="1" applyBorder="1"/>
    <xf numFmtId="2" fontId="0" fillId="3" borderId="1" xfId="0" applyNumberFormat="1" applyFill="1" applyBorder="1"/>
    <xf numFmtId="0" fontId="0" fillId="0" borderId="0" xfId="0" applyAlignment="1"/>
    <xf numFmtId="0" fontId="0" fillId="0" borderId="2" xfId="0" applyBorder="1"/>
    <xf numFmtId="0" fontId="0" fillId="0" borderId="3" xfId="0" applyBorder="1"/>
    <xf numFmtId="2" fontId="0" fillId="0" borderId="1" xfId="0" applyNumberFormat="1" applyBorder="1"/>
    <xf numFmtId="2" fontId="0" fillId="0" borderId="4" xfId="0" applyNumberFormat="1" applyBorder="1"/>
    <xf numFmtId="0" fontId="0" fillId="0" borderId="4" xfId="0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5" borderId="1" xfId="0" applyNumberFormat="1" applyFill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0" fontId="0" fillId="0" borderId="0" xfId="0" applyFill="1" applyBorder="1"/>
    <xf numFmtId="193" fontId="0" fillId="0" borderId="1" xfId="0" applyNumberFormat="1" applyBorder="1"/>
    <xf numFmtId="0" fontId="0" fillId="0" borderId="10" xfId="0" applyBorder="1"/>
    <xf numFmtId="0" fontId="0" fillId="0" borderId="11" xfId="0" applyBorder="1"/>
    <xf numFmtId="1" fontId="0" fillId="5" borderId="11" xfId="0" applyNumberFormat="1" applyFill="1" applyBorder="1"/>
    <xf numFmtId="2" fontId="0" fillId="0" borderId="11" xfId="0" applyNumberForma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0" fontId="0" fillId="3" borderId="1" xfId="0" applyNumberFormat="1" applyFill="1" applyBorder="1" applyAlignment="1">
      <alignment horizontal="right"/>
    </xf>
    <xf numFmtId="1" fontId="0" fillId="5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right"/>
    </xf>
    <xf numFmtId="0" fontId="4" fillId="2" borderId="13" xfId="1" applyFont="1" applyBorder="1" applyAlignment="1">
      <alignment horizontal="right"/>
    </xf>
    <xf numFmtId="0" fontId="4" fillId="2" borderId="14" xfId="1" applyFont="1" applyBorder="1" applyAlignment="1">
      <alignment horizontal="right"/>
    </xf>
    <xf numFmtId="0" fontId="4" fillId="2" borderId="15" xfId="1" applyFont="1" applyBorder="1" applyAlignment="1">
      <alignment horizontal="right"/>
    </xf>
    <xf numFmtId="0" fontId="0" fillId="5" borderId="0" xfId="0" applyFill="1"/>
    <xf numFmtId="0" fontId="3" fillId="5" borderId="0" xfId="0" applyFont="1" applyFill="1" applyBorder="1" applyAlignment="1">
      <alignment horizontal="center"/>
    </xf>
    <xf numFmtId="0" fontId="2" fillId="2" borderId="19" xfId="1" applyBorder="1" applyAlignment="1"/>
    <xf numFmtId="0" fontId="2" fillId="2" borderId="19" xfId="1" applyBorder="1" applyAlignment="1">
      <alignment horizontal="right"/>
    </xf>
    <xf numFmtId="0" fontId="2" fillId="2" borderId="20" xfId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16" xfId="1" applyBorder="1" applyAlignment="1">
      <alignment horizontal="center" vertical="center"/>
    </xf>
    <xf numFmtId="0" fontId="2" fillId="2" borderId="7" xfId="1" applyBorder="1" applyAlignment="1">
      <alignment horizontal="center" vertical="center"/>
    </xf>
    <xf numFmtId="0" fontId="2" fillId="2" borderId="18" xfId="1" applyBorder="1" applyAlignment="1">
      <alignment horizontal="center"/>
    </xf>
    <xf numFmtId="0" fontId="2" fillId="2" borderId="19" xfId="1" applyBorder="1" applyAlignment="1">
      <alignment horizontal="center"/>
    </xf>
    <xf numFmtId="0" fontId="0" fillId="0" borderId="19" xfId="0" applyBorder="1" applyAlignment="1"/>
    <xf numFmtId="0" fontId="2" fillId="2" borderId="17" xfId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/>
    <xf numFmtId="0" fontId="4" fillId="2" borderId="23" xfId="1" applyFont="1" applyBorder="1" applyAlignment="1">
      <alignment horizontal="right"/>
    </xf>
    <xf numFmtId="0" fontId="0" fillId="0" borderId="24" xfId="0" applyBorder="1" applyAlignment="1"/>
    <xf numFmtId="0" fontId="2" fillId="2" borderId="21" xfId="1" applyBorder="1" applyAlignment="1"/>
    <xf numFmtId="2" fontId="0" fillId="0" borderId="9" xfId="0" applyNumberFormat="1" applyBorder="1" applyAlignment="1">
      <alignment horizontal="right"/>
    </xf>
    <xf numFmtId="2" fontId="0" fillId="0" borderId="9" xfId="0" applyNumberFormat="1" applyBorder="1"/>
    <xf numFmtId="0" fontId="1" fillId="0" borderId="0" xfId="2"/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abSelected="1" zoomScale="80" zoomScaleNormal="80" workbookViewId="0">
      <selection activeCell="B22" sqref="B21:B22"/>
    </sheetView>
  </sheetViews>
  <sheetFormatPr defaultRowHeight="14.4" x14ac:dyDescent="0.3"/>
  <cols>
    <col min="1" max="1" width="3" bestFit="1" customWidth="1"/>
    <col min="2" max="2" width="60.109375" bestFit="1" customWidth="1"/>
    <col min="3" max="8" width="10.5546875" customWidth="1"/>
    <col min="9" max="9" width="11.5546875" customWidth="1"/>
    <col min="10" max="14" width="10.5546875" customWidth="1"/>
    <col min="15" max="15" width="10.5546875" style="29" customWidth="1"/>
    <col min="16" max="17" width="10.5546875" style="18" customWidth="1"/>
  </cols>
  <sheetData>
    <row r="2" spans="1:18" x14ac:dyDescent="0.3">
      <c r="A2" s="45" t="s">
        <v>32</v>
      </c>
      <c r="B2" s="45"/>
      <c r="C2" s="45"/>
      <c r="D2" s="45"/>
      <c r="E2" s="45"/>
      <c r="F2" s="45"/>
    </row>
    <row r="3" spans="1:18" x14ac:dyDescent="0.3">
      <c r="B3" s="4"/>
    </row>
    <row r="4" spans="1:18" x14ac:dyDescent="0.3">
      <c r="A4" s="46" t="s">
        <v>37</v>
      </c>
      <c r="B4" s="46"/>
      <c r="C4" s="46"/>
      <c r="D4" s="46"/>
      <c r="E4" s="46"/>
      <c r="F4" s="46"/>
    </row>
    <row r="5" spans="1:18" ht="15" thickBot="1" x14ac:dyDescent="0.35"/>
    <row r="6" spans="1:18" ht="15" thickBot="1" x14ac:dyDescent="0.35">
      <c r="B6" s="47" t="s">
        <v>28</v>
      </c>
      <c r="C6" s="49"/>
      <c r="D6" s="50"/>
      <c r="E6" s="50"/>
      <c r="F6" s="50"/>
      <c r="G6" s="51"/>
      <c r="H6" s="51"/>
      <c r="I6" s="51"/>
      <c r="J6" s="42"/>
      <c r="K6" s="42"/>
      <c r="L6" s="42"/>
      <c r="M6" s="42"/>
      <c r="N6" s="42"/>
      <c r="O6" s="43"/>
      <c r="P6" s="44"/>
      <c r="Q6" s="58"/>
      <c r="R6" s="52" t="s">
        <v>31</v>
      </c>
    </row>
    <row r="7" spans="1:18" ht="15" thickBot="1" x14ac:dyDescent="0.35">
      <c r="B7" s="48"/>
      <c r="C7" s="37" t="s">
        <v>3</v>
      </c>
      <c r="D7" s="38" t="s">
        <v>4</v>
      </c>
      <c r="E7" s="38" t="s">
        <v>5</v>
      </c>
      <c r="F7" s="38" t="s">
        <v>6</v>
      </c>
      <c r="G7" s="38" t="s">
        <v>34</v>
      </c>
      <c r="H7" s="38" t="s">
        <v>35</v>
      </c>
      <c r="I7" s="38" t="s">
        <v>36</v>
      </c>
      <c r="J7" s="38" t="s">
        <v>55</v>
      </c>
      <c r="K7" s="38" t="s">
        <v>57</v>
      </c>
      <c r="L7" s="38" t="s">
        <v>58</v>
      </c>
      <c r="M7" s="38" t="s">
        <v>59</v>
      </c>
      <c r="N7" s="38" t="s">
        <v>60</v>
      </c>
      <c r="O7" s="38" t="s">
        <v>61</v>
      </c>
      <c r="P7" s="39" t="s">
        <v>62</v>
      </c>
      <c r="Q7" s="56" t="s">
        <v>63</v>
      </c>
      <c r="R7" s="57"/>
    </row>
    <row r="8" spans="1:18" x14ac:dyDescent="0.3">
      <c r="A8">
        <v>1</v>
      </c>
      <c r="B8" s="19" t="s">
        <v>0</v>
      </c>
      <c r="C8" s="35">
        <v>13</v>
      </c>
      <c r="D8" s="35">
        <v>7</v>
      </c>
      <c r="E8" s="35">
        <v>1</v>
      </c>
      <c r="F8" s="35"/>
      <c r="G8" s="35">
        <v>1</v>
      </c>
      <c r="H8" s="35"/>
      <c r="I8" s="35">
        <v>5</v>
      </c>
      <c r="J8" s="35">
        <v>10</v>
      </c>
      <c r="K8" s="35">
        <v>12</v>
      </c>
      <c r="L8" s="35">
        <v>10</v>
      </c>
      <c r="M8" s="35">
        <v>10</v>
      </c>
      <c r="N8" s="35">
        <v>9</v>
      </c>
      <c r="O8" s="36">
        <v>8</v>
      </c>
      <c r="P8" s="25">
        <v>4</v>
      </c>
      <c r="Q8" s="25">
        <v>15</v>
      </c>
      <c r="R8" s="55"/>
    </row>
    <row r="9" spans="1:18" x14ac:dyDescent="0.3">
      <c r="A9">
        <v>2</v>
      </c>
      <c r="B9" s="20" t="s">
        <v>1</v>
      </c>
      <c r="C9" s="1">
        <v>10</v>
      </c>
      <c r="D9" s="1">
        <v>3</v>
      </c>
      <c r="E9" s="1">
        <v>0</v>
      </c>
      <c r="F9" s="1"/>
      <c r="G9" s="1">
        <v>0</v>
      </c>
      <c r="H9" s="1"/>
      <c r="I9" s="1">
        <v>5</v>
      </c>
      <c r="J9" s="1">
        <v>8</v>
      </c>
      <c r="K9" s="1">
        <v>10</v>
      </c>
      <c r="L9" s="1">
        <v>8</v>
      </c>
      <c r="M9" s="1">
        <v>8</v>
      </c>
      <c r="N9" s="1">
        <v>5</v>
      </c>
      <c r="O9" s="30">
        <v>7</v>
      </c>
      <c r="P9" s="26">
        <v>2</v>
      </c>
      <c r="Q9" s="26">
        <v>0</v>
      </c>
      <c r="R9" s="5"/>
    </row>
    <row r="10" spans="1:18" x14ac:dyDescent="0.3">
      <c r="B10" s="20" t="s">
        <v>2</v>
      </c>
      <c r="C10" s="2">
        <f t="shared" ref="C10:Q10" si="0">C9/C8</f>
        <v>0.76923076923076927</v>
      </c>
      <c r="D10" s="2">
        <f t="shared" si="0"/>
        <v>0.42857142857142855</v>
      </c>
      <c r="E10" s="2">
        <f t="shared" si="0"/>
        <v>0</v>
      </c>
      <c r="F10" s="2" t="e">
        <f t="shared" si="0"/>
        <v>#DIV/0!</v>
      </c>
      <c r="G10" s="2">
        <f t="shared" si="0"/>
        <v>0</v>
      </c>
      <c r="H10" s="2" t="e">
        <f t="shared" si="0"/>
        <v>#DIV/0!</v>
      </c>
      <c r="I10" s="2">
        <f t="shared" si="0"/>
        <v>1</v>
      </c>
      <c r="J10" s="2">
        <f t="shared" si="0"/>
        <v>0.8</v>
      </c>
      <c r="K10" s="2">
        <f t="shared" si="0"/>
        <v>0.83333333333333337</v>
      </c>
      <c r="L10" s="2">
        <f t="shared" si="0"/>
        <v>0.8</v>
      </c>
      <c r="M10" s="2">
        <f t="shared" si="0"/>
        <v>0.8</v>
      </c>
      <c r="N10" s="2">
        <f t="shared" si="0"/>
        <v>0.55555555555555558</v>
      </c>
      <c r="O10" s="31">
        <f t="shared" si="0"/>
        <v>0.875</v>
      </c>
      <c r="P10" s="2">
        <f t="shared" si="0"/>
        <v>0.5</v>
      </c>
      <c r="Q10" s="2">
        <f t="shared" si="0"/>
        <v>0</v>
      </c>
      <c r="R10" s="5">
        <v>5.2</v>
      </c>
    </row>
    <row r="11" spans="1:18" x14ac:dyDescent="0.3">
      <c r="A11">
        <v>3</v>
      </c>
      <c r="B11" s="20" t="s">
        <v>7</v>
      </c>
      <c r="C11" s="1">
        <v>9</v>
      </c>
      <c r="D11" s="1">
        <v>3</v>
      </c>
      <c r="E11" s="1">
        <v>0</v>
      </c>
      <c r="F11" s="1"/>
      <c r="G11" s="1">
        <v>0</v>
      </c>
      <c r="H11" s="1"/>
      <c r="I11" s="1">
        <v>3</v>
      </c>
      <c r="J11" s="1">
        <v>8</v>
      </c>
      <c r="K11" s="1">
        <v>8</v>
      </c>
      <c r="L11" s="17">
        <v>7</v>
      </c>
      <c r="M11" s="17">
        <v>8</v>
      </c>
      <c r="N11" s="61">
        <v>5</v>
      </c>
      <c r="O11" s="32">
        <v>7</v>
      </c>
      <c r="P11" s="27">
        <v>2</v>
      </c>
      <c r="Q11" s="27">
        <v>0</v>
      </c>
      <c r="R11" s="5"/>
    </row>
    <row r="12" spans="1:18" x14ac:dyDescent="0.3">
      <c r="B12" s="20" t="s">
        <v>29</v>
      </c>
      <c r="C12" s="2">
        <f t="shared" ref="C12:H12" si="1">C11/C9</f>
        <v>0.9</v>
      </c>
      <c r="D12" s="2">
        <f t="shared" si="1"/>
        <v>1</v>
      </c>
      <c r="E12" s="2" t="e">
        <f t="shared" si="1"/>
        <v>#DIV/0!</v>
      </c>
      <c r="F12" s="2" t="e">
        <f t="shared" si="1"/>
        <v>#DIV/0!</v>
      </c>
      <c r="G12" s="2" t="e">
        <f t="shared" si="1"/>
        <v>#DIV/0!</v>
      </c>
      <c r="H12" s="2" t="e">
        <f t="shared" si="1"/>
        <v>#DIV/0!</v>
      </c>
      <c r="I12" s="2">
        <f t="shared" ref="I12:Q12" si="2">IF(I9,I11/I9,0)</f>
        <v>0.6</v>
      </c>
      <c r="J12" s="2">
        <f t="shared" si="2"/>
        <v>1</v>
      </c>
      <c r="K12" s="2">
        <f t="shared" si="2"/>
        <v>0.8</v>
      </c>
      <c r="L12" s="2">
        <f t="shared" si="2"/>
        <v>0.875</v>
      </c>
      <c r="M12" s="2">
        <f t="shared" si="2"/>
        <v>1</v>
      </c>
      <c r="N12" s="2">
        <f t="shared" si="2"/>
        <v>1</v>
      </c>
      <c r="O12" s="31">
        <f t="shared" si="2"/>
        <v>1</v>
      </c>
      <c r="P12" s="2">
        <f t="shared" si="2"/>
        <v>1</v>
      </c>
      <c r="Q12" s="2">
        <f t="shared" si="2"/>
        <v>0</v>
      </c>
      <c r="R12" s="5">
        <v>5.2</v>
      </c>
    </row>
    <row r="13" spans="1:18" x14ac:dyDescent="0.3">
      <c r="A13">
        <v>4</v>
      </c>
      <c r="B13" s="20" t="s">
        <v>8</v>
      </c>
      <c r="C13" s="7">
        <v>2.3269696969696998</v>
      </c>
      <c r="D13" s="7">
        <v>3.1788888888888902</v>
      </c>
      <c r="E13" s="7"/>
      <c r="F13" s="7"/>
      <c r="G13" s="7">
        <v>1.335</v>
      </c>
      <c r="H13" s="1">
        <v>0</v>
      </c>
      <c r="I13" s="7">
        <v>2.7338</v>
      </c>
      <c r="J13" s="7">
        <v>2.9237500000000001</v>
      </c>
      <c r="K13" s="7">
        <v>2.9451260000000001</v>
      </c>
      <c r="L13" s="7">
        <v>2.6143619999999999</v>
      </c>
      <c r="M13" s="7">
        <v>2.8802129999999999</v>
      </c>
      <c r="N13" s="7">
        <v>3.158242</v>
      </c>
      <c r="O13" s="33">
        <v>3.5003329999999999</v>
      </c>
      <c r="P13" s="28">
        <v>3.1930299999999998</v>
      </c>
      <c r="Q13" s="28">
        <v>3.022071</v>
      </c>
      <c r="R13" s="5">
        <v>4.0999999999999996</v>
      </c>
    </row>
    <row r="14" spans="1:18" x14ac:dyDescent="0.3">
      <c r="A14">
        <v>5</v>
      </c>
      <c r="B14" s="20" t="s">
        <v>9</v>
      </c>
      <c r="C14" s="7">
        <v>2.7541095890411</v>
      </c>
      <c r="D14" s="7">
        <v>3.4103846153846198</v>
      </c>
      <c r="E14" s="7"/>
      <c r="F14" s="7"/>
      <c r="G14" s="7"/>
      <c r="H14" s="1"/>
      <c r="I14" s="7">
        <v>2.8144</v>
      </c>
      <c r="J14" s="7">
        <v>2.8655409999999999</v>
      </c>
      <c r="K14" s="7">
        <v>2.676234</v>
      </c>
      <c r="L14" s="7">
        <v>2.9316979999999999</v>
      </c>
      <c r="M14" s="7">
        <v>2.7621980000000002</v>
      </c>
      <c r="N14" s="7">
        <v>2.6840000000000002</v>
      </c>
      <c r="O14" s="33">
        <v>3.5432860000000002</v>
      </c>
      <c r="P14" s="28">
        <v>2.7334999999999998</v>
      </c>
      <c r="Q14" s="28"/>
      <c r="R14" s="5">
        <v>4.0999999999999996</v>
      </c>
    </row>
    <row r="15" spans="1:18" x14ac:dyDescent="0.3">
      <c r="A15">
        <v>6</v>
      </c>
      <c r="B15" s="20" t="s">
        <v>10</v>
      </c>
      <c r="C15" s="7">
        <v>2.2732954545454498</v>
      </c>
      <c r="D15" s="7">
        <v>3.3045454545454498</v>
      </c>
      <c r="E15" s="7"/>
      <c r="F15" s="7"/>
      <c r="G15" s="7"/>
      <c r="H15" s="1"/>
      <c r="I15" s="1">
        <v>3.1909519999999998</v>
      </c>
      <c r="J15" s="1">
        <v>3.0189089999999998</v>
      </c>
      <c r="K15" s="1">
        <v>3.0459320000000001</v>
      </c>
      <c r="L15" s="7">
        <v>3.069655</v>
      </c>
      <c r="M15" s="7">
        <v>2.22254</v>
      </c>
      <c r="N15" s="7">
        <v>3.1580560000000002</v>
      </c>
      <c r="O15" s="26">
        <v>3.6166100000000001</v>
      </c>
      <c r="P15" s="26"/>
      <c r="Q15" s="26"/>
      <c r="R15" s="5">
        <v>4.0999999999999996</v>
      </c>
    </row>
    <row r="16" spans="1:18" x14ac:dyDescent="0.3">
      <c r="A16">
        <v>7</v>
      </c>
      <c r="B16" s="20" t="s">
        <v>11</v>
      </c>
      <c r="C16" s="7">
        <v>1</v>
      </c>
      <c r="D16" s="7">
        <v>0</v>
      </c>
      <c r="E16" s="7">
        <v>0</v>
      </c>
      <c r="F16" s="7">
        <v>0</v>
      </c>
      <c r="G16" s="7">
        <v>1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0">
        <v>1</v>
      </c>
      <c r="P16" s="26"/>
      <c r="Q16" s="26"/>
      <c r="R16" s="5"/>
    </row>
    <row r="17" spans="1:18" x14ac:dyDescent="0.3">
      <c r="B17" s="20" t="s">
        <v>12</v>
      </c>
      <c r="C17" s="2">
        <f>C16/C11</f>
        <v>0.1111111111111111</v>
      </c>
      <c r="D17" s="2">
        <f>D16/D11</f>
        <v>0</v>
      </c>
      <c r="E17" s="2" t="e">
        <f>E16/E11</f>
        <v>#DIV/0!</v>
      </c>
      <c r="F17" s="2">
        <f t="shared" ref="F17:Q17" si="3">IF(F11&lt;&gt;0,F16/F11,0)</f>
        <v>0</v>
      </c>
      <c r="G17" s="2">
        <f t="shared" si="3"/>
        <v>0</v>
      </c>
      <c r="H17" s="2">
        <f t="shared" si="3"/>
        <v>0</v>
      </c>
      <c r="I17" s="2">
        <f t="shared" si="3"/>
        <v>0.66666666666666663</v>
      </c>
      <c r="J17" s="2">
        <f t="shared" si="3"/>
        <v>0</v>
      </c>
      <c r="K17" s="2">
        <f t="shared" si="3"/>
        <v>0</v>
      </c>
      <c r="L17" s="2">
        <f t="shared" si="3"/>
        <v>0</v>
      </c>
      <c r="M17" s="2">
        <f t="shared" si="3"/>
        <v>0</v>
      </c>
      <c r="N17" s="2">
        <f t="shared" si="3"/>
        <v>0</v>
      </c>
      <c r="O17" s="31">
        <f t="shared" si="3"/>
        <v>0.14285714285714285</v>
      </c>
      <c r="P17" s="31">
        <f t="shared" si="3"/>
        <v>0</v>
      </c>
      <c r="Q17" s="31">
        <f t="shared" si="3"/>
        <v>0</v>
      </c>
      <c r="R17" s="5">
        <v>4.3</v>
      </c>
    </row>
    <row r="18" spans="1:18" x14ac:dyDescent="0.3">
      <c r="A18">
        <v>9</v>
      </c>
      <c r="B18" s="20" t="s">
        <v>13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1</v>
      </c>
      <c r="J18" s="1">
        <v>0</v>
      </c>
      <c r="K18" s="1">
        <v>0</v>
      </c>
      <c r="L18" s="1">
        <v>1</v>
      </c>
      <c r="M18" s="1">
        <v>1</v>
      </c>
      <c r="N18" s="1">
        <v>1</v>
      </c>
      <c r="O18" s="30">
        <v>1</v>
      </c>
      <c r="P18" s="26">
        <v>1</v>
      </c>
      <c r="Q18" s="26"/>
      <c r="R18" s="5"/>
    </row>
    <row r="19" spans="1:18" x14ac:dyDescent="0.3">
      <c r="B19" s="20" t="s">
        <v>16</v>
      </c>
      <c r="C19" s="2">
        <f>(C18)/C11</f>
        <v>0</v>
      </c>
      <c r="D19" s="2">
        <f>(D18)/D11</f>
        <v>0</v>
      </c>
      <c r="E19" s="2" t="e">
        <f>(E18)/E11</f>
        <v>#DIV/0!</v>
      </c>
      <c r="F19" s="2">
        <f t="shared" ref="F19:Q19" si="4">IF(F11&lt;&gt;0,F18/F11,0)</f>
        <v>0</v>
      </c>
      <c r="G19" s="2">
        <f t="shared" si="4"/>
        <v>0</v>
      </c>
      <c r="H19" s="2">
        <f t="shared" si="4"/>
        <v>0</v>
      </c>
      <c r="I19" s="2">
        <f t="shared" si="4"/>
        <v>0.33333333333333331</v>
      </c>
      <c r="J19" s="2">
        <f t="shared" si="4"/>
        <v>0</v>
      </c>
      <c r="K19" s="2">
        <f t="shared" si="4"/>
        <v>0</v>
      </c>
      <c r="L19" s="2">
        <f t="shared" si="4"/>
        <v>0.14285714285714285</v>
      </c>
      <c r="M19" s="2">
        <f t="shared" si="4"/>
        <v>0.125</v>
      </c>
      <c r="N19" s="2">
        <f t="shared" si="4"/>
        <v>0.2</v>
      </c>
      <c r="O19" s="31">
        <f t="shared" si="4"/>
        <v>0.14285714285714285</v>
      </c>
      <c r="P19" s="31">
        <f t="shared" si="4"/>
        <v>0.5</v>
      </c>
      <c r="Q19" s="31">
        <f t="shared" si="4"/>
        <v>0</v>
      </c>
      <c r="R19" s="5">
        <v>5.4</v>
      </c>
    </row>
    <row r="20" spans="1:18" x14ac:dyDescent="0.3">
      <c r="A20">
        <v>10</v>
      </c>
      <c r="B20" s="20" t="s">
        <v>33</v>
      </c>
      <c r="C20" s="1">
        <v>2</v>
      </c>
      <c r="D20" s="1">
        <v>2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1</v>
      </c>
      <c r="M20" s="1">
        <v>0</v>
      </c>
      <c r="N20" s="1">
        <v>2</v>
      </c>
      <c r="O20" s="30">
        <v>0</v>
      </c>
      <c r="P20" s="26">
        <v>0</v>
      </c>
      <c r="Q20" s="26">
        <v>0</v>
      </c>
      <c r="R20" s="5"/>
    </row>
    <row r="21" spans="1:18" x14ac:dyDescent="0.3">
      <c r="B21" s="20" t="s">
        <v>14</v>
      </c>
      <c r="C21" s="2">
        <f t="shared" ref="C21:Q21" si="5">(C8-C20)/C8</f>
        <v>0.84615384615384615</v>
      </c>
      <c r="D21" s="2">
        <f t="shared" si="5"/>
        <v>0.7142857142857143</v>
      </c>
      <c r="E21" s="2">
        <f t="shared" si="5"/>
        <v>0</v>
      </c>
      <c r="F21" s="2" t="e">
        <f t="shared" si="5"/>
        <v>#DIV/0!</v>
      </c>
      <c r="G21" s="2">
        <f t="shared" si="5"/>
        <v>1</v>
      </c>
      <c r="H21" s="2" t="e">
        <f t="shared" si="5"/>
        <v>#DIV/0!</v>
      </c>
      <c r="I21" s="2">
        <f t="shared" si="5"/>
        <v>1</v>
      </c>
      <c r="J21" s="2">
        <f t="shared" si="5"/>
        <v>0.9</v>
      </c>
      <c r="K21" s="2">
        <f t="shared" si="5"/>
        <v>0.91666666666666663</v>
      </c>
      <c r="L21" s="2">
        <f t="shared" si="5"/>
        <v>0.9</v>
      </c>
      <c r="M21" s="2">
        <f t="shared" si="5"/>
        <v>1</v>
      </c>
      <c r="N21" s="2">
        <f t="shared" si="5"/>
        <v>0.77777777777777779</v>
      </c>
      <c r="O21" s="31">
        <f t="shared" si="5"/>
        <v>1</v>
      </c>
      <c r="P21" s="31">
        <f t="shared" si="5"/>
        <v>1</v>
      </c>
      <c r="Q21" s="31">
        <f t="shared" si="5"/>
        <v>1</v>
      </c>
      <c r="R21" s="5">
        <v>5.0999999999999996</v>
      </c>
    </row>
    <row r="22" spans="1:18" x14ac:dyDescent="0.3">
      <c r="B22" s="20" t="s">
        <v>15</v>
      </c>
      <c r="C22" s="2">
        <f t="shared" ref="C22:Q22" si="6">C20/C8</f>
        <v>0.15384615384615385</v>
      </c>
      <c r="D22" s="2">
        <f t="shared" si="6"/>
        <v>0.2857142857142857</v>
      </c>
      <c r="E22" s="2">
        <f t="shared" si="6"/>
        <v>1</v>
      </c>
      <c r="F22" s="2" t="e">
        <f t="shared" si="6"/>
        <v>#DIV/0!</v>
      </c>
      <c r="G22" s="2">
        <f t="shared" si="6"/>
        <v>0</v>
      </c>
      <c r="H22" s="2" t="e">
        <f t="shared" si="6"/>
        <v>#DIV/0!</v>
      </c>
      <c r="I22" s="2">
        <f t="shared" si="6"/>
        <v>0</v>
      </c>
      <c r="J22" s="2">
        <f t="shared" si="6"/>
        <v>0.1</v>
      </c>
      <c r="K22" s="2">
        <f t="shared" si="6"/>
        <v>8.3333333333333329E-2</v>
      </c>
      <c r="L22" s="2">
        <f t="shared" si="6"/>
        <v>0.1</v>
      </c>
      <c r="M22" s="2">
        <f t="shared" si="6"/>
        <v>0</v>
      </c>
      <c r="N22" s="2">
        <f t="shared" si="6"/>
        <v>0.22222222222222221</v>
      </c>
      <c r="O22" s="31">
        <f t="shared" si="6"/>
        <v>0</v>
      </c>
      <c r="P22" s="31">
        <f t="shared" si="6"/>
        <v>0</v>
      </c>
      <c r="Q22" s="31">
        <f t="shared" si="6"/>
        <v>0</v>
      </c>
      <c r="R22" s="5">
        <v>5.3</v>
      </c>
    </row>
    <row r="23" spans="1:18" x14ac:dyDescent="0.3">
      <c r="A23">
        <v>11</v>
      </c>
      <c r="B23" s="20" t="s">
        <v>17</v>
      </c>
      <c r="C23" s="1">
        <v>4</v>
      </c>
      <c r="D23" s="1">
        <v>2</v>
      </c>
      <c r="E23" s="1">
        <v>0</v>
      </c>
      <c r="F23" s="1">
        <v>0</v>
      </c>
      <c r="G23" s="1">
        <v>0</v>
      </c>
      <c r="H23" s="1"/>
      <c r="I23" s="1">
        <v>2</v>
      </c>
      <c r="J23" s="1">
        <v>5</v>
      </c>
      <c r="K23" s="1">
        <v>3</v>
      </c>
      <c r="L23" s="1">
        <v>3</v>
      </c>
      <c r="M23" s="1">
        <v>1</v>
      </c>
      <c r="N23" s="1">
        <v>4</v>
      </c>
      <c r="O23" s="30">
        <v>5</v>
      </c>
      <c r="P23" s="26">
        <v>0</v>
      </c>
      <c r="Q23" s="26">
        <v>0</v>
      </c>
      <c r="R23" s="5"/>
    </row>
    <row r="24" spans="1:18" x14ac:dyDescent="0.3">
      <c r="A24">
        <v>12</v>
      </c>
      <c r="B24" s="20" t="s">
        <v>18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2</v>
      </c>
      <c r="K24" s="1">
        <v>2</v>
      </c>
      <c r="L24" s="1">
        <v>2</v>
      </c>
      <c r="M24" s="1">
        <v>5</v>
      </c>
      <c r="N24" s="1">
        <v>1</v>
      </c>
      <c r="O24" s="30">
        <v>0</v>
      </c>
      <c r="P24" s="26">
        <v>0</v>
      </c>
      <c r="Q24" s="26">
        <v>0</v>
      </c>
      <c r="R24" s="5"/>
    </row>
    <row r="25" spans="1:18" x14ac:dyDescent="0.3">
      <c r="A25">
        <v>13</v>
      </c>
      <c r="B25" s="20" t="s">
        <v>19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/>
      <c r="I25" s="1">
        <v>1</v>
      </c>
      <c r="J25" s="1">
        <v>0</v>
      </c>
      <c r="K25" s="1">
        <v>2</v>
      </c>
      <c r="L25" s="1">
        <v>2</v>
      </c>
      <c r="M25" s="61">
        <v>2</v>
      </c>
      <c r="N25" s="1">
        <v>0</v>
      </c>
      <c r="O25" s="30">
        <v>0</v>
      </c>
      <c r="P25" s="26">
        <v>0</v>
      </c>
      <c r="Q25" s="26">
        <v>0</v>
      </c>
      <c r="R25" s="5"/>
    </row>
    <row r="26" spans="1:18" x14ac:dyDescent="0.3">
      <c r="A26">
        <v>14</v>
      </c>
      <c r="B26" s="20" t="s">
        <v>20</v>
      </c>
      <c r="C26" s="1">
        <v>1</v>
      </c>
      <c r="D26" s="1">
        <v>0</v>
      </c>
      <c r="E26" s="1">
        <v>0</v>
      </c>
      <c r="F26" s="1">
        <v>1</v>
      </c>
      <c r="G26" s="1">
        <v>0</v>
      </c>
      <c r="H26" s="1"/>
      <c r="I26" s="1">
        <v>0</v>
      </c>
      <c r="J26" s="1">
        <v>0</v>
      </c>
      <c r="K26" s="1">
        <v>2</v>
      </c>
      <c r="L26" s="1">
        <v>1</v>
      </c>
      <c r="M26" s="1">
        <v>0</v>
      </c>
      <c r="N26" s="1">
        <v>0</v>
      </c>
      <c r="O26" s="30">
        <v>0</v>
      </c>
      <c r="P26" s="26">
        <v>0</v>
      </c>
      <c r="Q26" s="26"/>
      <c r="R26" s="5"/>
    </row>
    <row r="27" spans="1:18" x14ac:dyDescent="0.3">
      <c r="B27" s="20" t="s">
        <v>30</v>
      </c>
      <c r="C27" s="3">
        <f>(C23*3+C24*4+C25*5+C26*6)/SUM(C23:C26)</f>
        <v>3.8333333333333335</v>
      </c>
      <c r="D27" s="3">
        <f>(D23*3+D24*4+D25*5+D26*6)/SUM(D23:D26)</f>
        <v>3</v>
      </c>
      <c r="E27" s="3" t="e">
        <f>(E23*3+E24*4+E25*5+E26*6)/SUM(E23:E26)</f>
        <v>#DIV/0!</v>
      </c>
      <c r="F27" s="3">
        <f t="shared" ref="F27:L27" si="7">IF(SUM(F23:F26)&lt;&gt;0,(F23*3+F24*4+F25*5+F26*6)/SUM(F23:F26),0)</f>
        <v>6</v>
      </c>
      <c r="G27" s="3">
        <f t="shared" si="7"/>
        <v>0</v>
      </c>
      <c r="H27" s="3">
        <f t="shared" si="7"/>
        <v>0</v>
      </c>
      <c r="I27" s="3">
        <f t="shared" si="7"/>
        <v>3.6666666666666665</v>
      </c>
      <c r="J27" s="3">
        <f t="shared" si="7"/>
        <v>3.2857142857142856</v>
      </c>
      <c r="K27" s="3">
        <f t="shared" si="7"/>
        <v>4.333333333333333</v>
      </c>
      <c r="L27" s="3">
        <f t="shared" si="7"/>
        <v>4.125</v>
      </c>
      <c r="M27" s="3">
        <f>IF(SUM(M23:M26)&lt;&gt;0,(M23*3+M24*4+M25*5+M26*6)/SUM(M23:M26),0)</f>
        <v>4.125</v>
      </c>
      <c r="N27" s="3">
        <f>IF(SUM(N23:N26)&lt;&gt;0,(N23*3+N24*4+N25*5+N26*6)/SUM(N23:N26),0)</f>
        <v>3.2</v>
      </c>
      <c r="O27" s="34">
        <f>IF(SUM(O23:O26)&lt;&gt;0,(O23*3+O24*4+O25*5+O26*6)/SUM(O23:O26),0)</f>
        <v>3</v>
      </c>
      <c r="P27" s="34">
        <f>IF(SUM(P23:P26)&lt;&gt;0,(P23*3+P24*4+P25*5+P26*6)/SUM(P23:P26),0)</f>
        <v>0</v>
      </c>
      <c r="Q27" s="34">
        <f>IF(SUM(Q23:Q26)&lt;&gt;0,(Q23*3+Q24*4+Q25*5+Q26*6)/SUM(Q23:Q26),0)</f>
        <v>0</v>
      </c>
      <c r="R27" s="5">
        <v>6.1</v>
      </c>
    </row>
    <row r="28" spans="1:18" x14ac:dyDescent="0.3">
      <c r="B28" s="20" t="s">
        <v>21</v>
      </c>
      <c r="C28" s="2">
        <f t="shared" ref="C28:Q28" si="8">C23/C8</f>
        <v>0.30769230769230771</v>
      </c>
      <c r="D28" s="2">
        <f t="shared" si="8"/>
        <v>0.2857142857142857</v>
      </c>
      <c r="E28" s="2">
        <f t="shared" si="8"/>
        <v>0</v>
      </c>
      <c r="F28" s="2" t="e">
        <f t="shared" si="8"/>
        <v>#DIV/0!</v>
      </c>
      <c r="G28" s="2">
        <f t="shared" si="8"/>
        <v>0</v>
      </c>
      <c r="H28" s="2" t="e">
        <f t="shared" si="8"/>
        <v>#DIV/0!</v>
      </c>
      <c r="I28" s="2">
        <f t="shared" si="8"/>
        <v>0.4</v>
      </c>
      <c r="J28" s="2">
        <f t="shared" si="8"/>
        <v>0.5</v>
      </c>
      <c r="K28" s="2">
        <f t="shared" si="8"/>
        <v>0.25</v>
      </c>
      <c r="L28" s="2">
        <f t="shared" si="8"/>
        <v>0.3</v>
      </c>
      <c r="M28" s="2">
        <f t="shared" si="8"/>
        <v>0.1</v>
      </c>
      <c r="N28" s="2">
        <f t="shared" si="8"/>
        <v>0.44444444444444442</v>
      </c>
      <c r="O28" s="31">
        <f t="shared" si="8"/>
        <v>0.625</v>
      </c>
      <c r="P28" s="31">
        <f t="shared" si="8"/>
        <v>0</v>
      </c>
      <c r="Q28" s="31">
        <f t="shared" si="8"/>
        <v>0</v>
      </c>
      <c r="R28" s="5">
        <v>6.2</v>
      </c>
    </row>
    <row r="29" spans="1:18" x14ac:dyDescent="0.3">
      <c r="B29" s="20" t="s">
        <v>23</v>
      </c>
      <c r="C29" s="2">
        <f t="shared" ref="C29:Q29" si="9">SUM(C24:C26)/C8</f>
        <v>0.15384615384615385</v>
      </c>
      <c r="D29" s="2">
        <f t="shared" si="9"/>
        <v>0</v>
      </c>
      <c r="E29" s="2">
        <f t="shared" si="9"/>
        <v>0</v>
      </c>
      <c r="F29" s="2" t="e">
        <f t="shared" si="9"/>
        <v>#DIV/0!</v>
      </c>
      <c r="G29" s="2">
        <f t="shared" si="9"/>
        <v>0</v>
      </c>
      <c r="H29" s="2" t="e">
        <f t="shared" si="9"/>
        <v>#DIV/0!</v>
      </c>
      <c r="I29" s="2">
        <f t="shared" si="9"/>
        <v>0.2</v>
      </c>
      <c r="J29" s="2">
        <f t="shared" si="9"/>
        <v>0.2</v>
      </c>
      <c r="K29" s="2">
        <f t="shared" si="9"/>
        <v>0.5</v>
      </c>
      <c r="L29" s="2">
        <f t="shared" si="9"/>
        <v>0.5</v>
      </c>
      <c r="M29" s="2">
        <f t="shared" si="9"/>
        <v>0.7</v>
      </c>
      <c r="N29" s="2">
        <f t="shared" si="9"/>
        <v>0.1111111111111111</v>
      </c>
      <c r="O29" s="31">
        <f t="shared" si="9"/>
        <v>0</v>
      </c>
      <c r="P29" s="31">
        <f t="shared" si="9"/>
        <v>0</v>
      </c>
      <c r="Q29" s="31">
        <f t="shared" si="9"/>
        <v>0</v>
      </c>
      <c r="R29" s="5">
        <v>4.0999999999999996</v>
      </c>
    </row>
    <row r="30" spans="1:18" x14ac:dyDescent="0.3">
      <c r="B30" s="20" t="s">
        <v>22</v>
      </c>
      <c r="C30" s="2">
        <f t="shared" ref="C30:Q30" si="10">SUM(C23:C26)/C8</f>
        <v>0.46153846153846156</v>
      </c>
      <c r="D30" s="2">
        <f t="shared" si="10"/>
        <v>0.2857142857142857</v>
      </c>
      <c r="E30" s="2">
        <f t="shared" si="10"/>
        <v>0</v>
      </c>
      <c r="F30" s="2" t="e">
        <f t="shared" si="10"/>
        <v>#DIV/0!</v>
      </c>
      <c r="G30" s="2">
        <f t="shared" si="10"/>
        <v>0</v>
      </c>
      <c r="H30" s="2" t="e">
        <f t="shared" si="10"/>
        <v>#DIV/0!</v>
      </c>
      <c r="I30" s="2">
        <f t="shared" si="10"/>
        <v>0.6</v>
      </c>
      <c r="J30" s="2">
        <f t="shared" si="10"/>
        <v>0.7</v>
      </c>
      <c r="K30" s="2">
        <f t="shared" si="10"/>
        <v>0.75</v>
      </c>
      <c r="L30" s="2">
        <f t="shared" si="10"/>
        <v>0.8</v>
      </c>
      <c r="M30" s="2">
        <f t="shared" si="10"/>
        <v>0.8</v>
      </c>
      <c r="N30" s="2">
        <f t="shared" si="10"/>
        <v>0.55555555555555558</v>
      </c>
      <c r="O30" s="31">
        <f t="shared" si="10"/>
        <v>0.625</v>
      </c>
      <c r="P30" s="31">
        <f t="shared" si="10"/>
        <v>0</v>
      </c>
      <c r="Q30" s="31">
        <f t="shared" si="10"/>
        <v>0</v>
      </c>
      <c r="R30" s="5">
        <v>6.3</v>
      </c>
    </row>
    <row r="31" spans="1:18" x14ac:dyDescent="0.3">
      <c r="A31">
        <v>15</v>
      </c>
      <c r="B31" s="20" t="s">
        <v>24</v>
      </c>
      <c r="C31" s="7">
        <v>2.7100854700000001</v>
      </c>
      <c r="D31" s="7">
        <v>3.7271429999999999</v>
      </c>
      <c r="E31" s="7"/>
      <c r="F31" s="7"/>
      <c r="G31" s="7"/>
      <c r="H31" s="1"/>
      <c r="I31" s="24">
        <v>3.11</v>
      </c>
      <c r="J31" s="24">
        <v>3.2981880000000001</v>
      </c>
      <c r="K31" s="24">
        <v>3.578605</v>
      </c>
      <c r="L31" s="24">
        <v>3.3562219999999998</v>
      </c>
      <c r="M31" s="7">
        <v>3.398387</v>
      </c>
      <c r="N31" s="7">
        <v>3.0525410000000002</v>
      </c>
      <c r="O31" s="33">
        <v>3.652244</v>
      </c>
      <c r="P31" s="28"/>
      <c r="Q31" s="28"/>
      <c r="R31" s="5">
        <v>4.0999999999999996</v>
      </c>
    </row>
    <row r="32" spans="1:18" x14ac:dyDescent="0.3">
      <c r="A32">
        <v>16</v>
      </c>
      <c r="B32" s="20" t="s">
        <v>25</v>
      </c>
      <c r="C32" s="7"/>
      <c r="D32" s="7"/>
      <c r="E32" s="7"/>
      <c r="F32" s="7"/>
      <c r="G32" s="7"/>
      <c r="H32" s="1"/>
      <c r="I32" s="24"/>
      <c r="J32" s="24">
        <v>2.554643</v>
      </c>
      <c r="K32" s="24">
        <v>2.3578570000000001</v>
      </c>
      <c r="L32" s="24">
        <v>2.5239660000000002</v>
      </c>
      <c r="M32" s="7">
        <v>2.6939600000000001</v>
      </c>
      <c r="N32" s="7">
        <v>3.3603999999999998</v>
      </c>
      <c r="O32" s="33"/>
      <c r="P32" s="28"/>
      <c r="Q32" s="28"/>
      <c r="R32" s="5">
        <v>4.0999999999999996</v>
      </c>
    </row>
    <row r="33" spans="1:18" x14ac:dyDescent="0.3">
      <c r="A33">
        <v>17</v>
      </c>
      <c r="B33" s="20" t="s">
        <v>26</v>
      </c>
      <c r="C33" s="7">
        <v>2.1549999999999998</v>
      </c>
      <c r="D33" s="7"/>
      <c r="E33" s="7"/>
      <c r="F33" s="7"/>
      <c r="G33" s="7"/>
      <c r="H33" s="1"/>
      <c r="I33" s="24">
        <v>2.2474069999999999</v>
      </c>
      <c r="J33" s="24"/>
      <c r="K33" s="24">
        <v>2.519107</v>
      </c>
      <c r="L33" s="24">
        <v>2.2748210000000002</v>
      </c>
      <c r="M33" s="7">
        <v>1.9566669999999999</v>
      </c>
      <c r="N33" s="7"/>
      <c r="O33" s="33"/>
      <c r="P33" s="28"/>
      <c r="Q33" s="28"/>
      <c r="R33" s="5">
        <v>4.0999999999999996</v>
      </c>
    </row>
    <row r="34" spans="1:18" ht="15" thickBot="1" x14ac:dyDescent="0.35">
      <c r="A34">
        <v>18</v>
      </c>
      <c r="B34" s="21" t="s">
        <v>27</v>
      </c>
      <c r="C34" s="22">
        <v>7.692307692</v>
      </c>
      <c r="D34" s="8">
        <v>0</v>
      </c>
      <c r="E34" s="8">
        <v>0</v>
      </c>
      <c r="F34" s="8"/>
      <c r="G34" s="8">
        <v>0</v>
      </c>
      <c r="H34" s="9"/>
      <c r="I34" s="9">
        <v>0</v>
      </c>
      <c r="J34" s="9">
        <v>0</v>
      </c>
      <c r="K34" s="9">
        <v>10</v>
      </c>
      <c r="L34" s="9">
        <v>5</v>
      </c>
      <c r="M34" s="8">
        <v>0</v>
      </c>
      <c r="N34" s="8">
        <v>0</v>
      </c>
      <c r="O34" s="59">
        <v>0</v>
      </c>
      <c r="P34" s="60">
        <v>0</v>
      </c>
      <c r="Q34" s="60"/>
      <c r="R34" s="6">
        <v>4.0999999999999996</v>
      </c>
    </row>
  </sheetData>
  <mergeCells count="5">
    <mergeCell ref="A2:F2"/>
    <mergeCell ref="A4:F4"/>
    <mergeCell ref="B6:B7"/>
    <mergeCell ref="C6:I6"/>
    <mergeCell ref="R6:R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1"/>
  <sheetViews>
    <sheetView workbookViewId="0">
      <selection activeCell="O27" sqref="O27"/>
    </sheetView>
  </sheetViews>
  <sheetFormatPr defaultRowHeight="14.4" x14ac:dyDescent="0.3"/>
  <cols>
    <col min="5" max="5" width="14.6640625" customWidth="1"/>
    <col min="6" max="12" width="9.6640625" bestFit="1" customWidth="1"/>
    <col min="13" max="14" width="8.88671875" style="18"/>
    <col min="16" max="16" width="9.6640625" bestFit="1" customWidth="1"/>
    <col min="17" max="17" width="9.6640625" style="40" customWidth="1"/>
    <col min="21" max="21" width="13.109375" customWidth="1"/>
    <col min="22" max="25" width="9.6640625" bestFit="1" customWidth="1"/>
  </cols>
  <sheetData>
    <row r="2" spans="2:26" x14ac:dyDescent="0.3">
      <c r="B2" s="46" t="s">
        <v>53</v>
      </c>
      <c r="C2" s="46"/>
      <c r="D2" s="46"/>
      <c r="E2" s="46"/>
      <c r="F2" s="46"/>
      <c r="G2" s="46"/>
    </row>
    <row r="4" spans="2:26" x14ac:dyDescent="0.3">
      <c r="B4" s="53" t="s">
        <v>47</v>
      </c>
      <c r="C4" s="53"/>
      <c r="D4" s="53"/>
      <c r="E4" s="53"/>
      <c r="F4" s="10" t="s">
        <v>38</v>
      </c>
      <c r="G4" s="10" t="s">
        <v>39</v>
      </c>
      <c r="H4" s="10" t="s">
        <v>40</v>
      </c>
      <c r="I4" s="10" t="s">
        <v>54</v>
      </c>
      <c r="J4" s="11" t="s">
        <v>56</v>
      </c>
      <c r="K4" s="12" t="s">
        <v>57</v>
      </c>
      <c r="L4" s="12" t="s">
        <v>58</v>
      </c>
      <c r="M4" s="12"/>
      <c r="N4" s="12"/>
      <c r="R4" s="53" t="s">
        <v>51</v>
      </c>
      <c r="S4" s="53"/>
      <c r="T4" s="53"/>
      <c r="U4" s="53"/>
      <c r="V4" s="10" t="s">
        <v>38</v>
      </c>
      <c r="W4" s="10" t="s">
        <v>39</v>
      </c>
      <c r="X4" s="10" t="s">
        <v>40</v>
      </c>
      <c r="Y4" s="10" t="s">
        <v>54</v>
      </c>
      <c r="Z4" s="12" t="s">
        <v>56</v>
      </c>
    </row>
    <row r="5" spans="2:26" x14ac:dyDescent="0.3">
      <c r="B5" s="54" t="s">
        <v>41</v>
      </c>
      <c r="C5" s="54"/>
      <c r="D5" s="54"/>
      <c r="E5" s="54"/>
      <c r="F5" s="1">
        <v>1</v>
      </c>
      <c r="G5" s="1">
        <v>2</v>
      </c>
      <c r="H5" s="1">
        <v>1</v>
      </c>
      <c r="I5" s="1">
        <v>0</v>
      </c>
      <c r="J5" s="14">
        <v>0</v>
      </c>
      <c r="K5" s="14"/>
      <c r="L5" s="1"/>
      <c r="M5" s="13"/>
      <c r="N5" s="13"/>
      <c r="R5" s="54" t="s">
        <v>41</v>
      </c>
      <c r="S5" s="54"/>
      <c r="T5" s="54"/>
      <c r="U5" s="54"/>
      <c r="V5" s="1">
        <v>2</v>
      </c>
      <c r="W5" s="1">
        <v>1</v>
      </c>
      <c r="X5" s="1">
        <v>0</v>
      </c>
      <c r="Y5" s="1">
        <v>0</v>
      </c>
      <c r="Z5" s="1">
        <v>0</v>
      </c>
    </row>
    <row r="6" spans="2:26" x14ac:dyDescent="0.3">
      <c r="B6" s="54" t="s">
        <v>42</v>
      </c>
      <c r="C6" s="54"/>
      <c r="D6" s="54"/>
      <c r="E6" s="54"/>
      <c r="F6" s="1">
        <v>1</v>
      </c>
      <c r="G6" s="1">
        <v>0</v>
      </c>
      <c r="H6" s="1">
        <v>0</v>
      </c>
      <c r="I6" s="1">
        <v>0</v>
      </c>
      <c r="J6" s="14">
        <v>0</v>
      </c>
      <c r="K6" s="14"/>
      <c r="L6" s="1"/>
      <c r="M6" s="13"/>
      <c r="N6" s="13"/>
      <c r="R6" s="54" t="s">
        <v>42</v>
      </c>
      <c r="S6" s="54"/>
      <c r="T6" s="54"/>
      <c r="U6" s="54"/>
      <c r="V6" s="1"/>
      <c r="W6" s="1"/>
      <c r="X6" s="1"/>
      <c r="Y6" s="1"/>
      <c r="Z6" s="1"/>
    </row>
    <row r="7" spans="2:26" x14ac:dyDescent="0.3">
      <c r="B7" s="54" t="s">
        <v>43</v>
      </c>
      <c r="C7" s="54"/>
      <c r="D7" s="54"/>
      <c r="E7" s="54"/>
      <c r="F7" s="7">
        <v>3.17</v>
      </c>
      <c r="G7" s="1">
        <v>3.12</v>
      </c>
      <c r="H7" s="1">
        <v>3.22</v>
      </c>
      <c r="I7" s="1">
        <v>0</v>
      </c>
      <c r="J7" s="14">
        <v>0</v>
      </c>
      <c r="K7" s="14"/>
      <c r="L7" s="1"/>
      <c r="M7" s="13"/>
      <c r="N7" s="13"/>
      <c r="R7" s="54" t="s">
        <v>43</v>
      </c>
      <c r="S7" s="54"/>
      <c r="T7" s="54"/>
      <c r="U7" s="54"/>
      <c r="V7" s="7">
        <v>3.08</v>
      </c>
      <c r="W7" s="1">
        <v>3</v>
      </c>
      <c r="X7" s="1">
        <v>0</v>
      </c>
      <c r="Y7" s="1">
        <v>0</v>
      </c>
      <c r="Z7" s="1">
        <v>0</v>
      </c>
    </row>
    <row r="8" spans="2:26" x14ac:dyDescent="0.3">
      <c r="B8" s="54" t="s">
        <v>44</v>
      </c>
      <c r="C8" s="54"/>
      <c r="D8" s="54"/>
      <c r="E8" s="54"/>
      <c r="F8" s="1">
        <v>3.25</v>
      </c>
      <c r="G8" s="1">
        <v>0</v>
      </c>
      <c r="H8" s="7">
        <v>0</v>
      </c>
      <c r="I8" s="1">
        <v>0</v>
      </c>
      <c r="J8" s="14">
        <v>0</v>
      </c>
      <c r="K8" s="14"/>
      <c r="L8" s="1"/>
      <c r="M8" s="13"/>
      <c r="N8" s="13"/>
      <c r="R8" s="54" t="s">
        <v>44</v>
      </c>
      <c r="S8" s="54"/>
      <c r="T8" s="54"/>
      <c r="U8" s="54"/>
      <c r="V8" s="1"/>
      <c r="W8" s="1"/>
      <c r="X8" s="1"/>
      <c r="Y8" s="1"/>
      <c r="Z8" s="1"/>
    </row>
    <row r="9" spans="2:26" x14ac:dyDescent="0.3">
      <c r="B9" s="54" t="s">
        <v>45</v>
      </c>
      <c r="C9" s="54"/>
      <c r="D9" s="54"/>
      <c r="E9" s="54"/>
      <c r="F9" s="1">
        <v>0</v>
      </c>
      <c r="G9" s="1">
        <v>0</v>
      </c>
      <c r="H9" s="1">
        <v>0</v>
      </c>
      <c r="I9" s="1">
        <v>0</v>
      </c>
      <c r="J9" s="14">
        <v>0</v>
      </c>
      <c r="K9" s="14"/>
      <c r="L9" s="1"/>
      <c r="M9" s="13"/>
      <c r="N9" s="13"/>
      <c r="R9" s="54" t="s">
        <v>45</v>
      </c>
      <c r="S9" s="54"/>
      <c r="T9" s="54"/>
      <c r="U9" s="54"/>
      <c r="V9" s="1">
        <v>1</v>
      </c>
      <c r="W9" s="1">
        <v>1</v>
      </c>
      <c r="X9" s="1">
        <v>0</v>
      </c>
      <c r="Y9" s="1">
        <v>0</v>
      </c>
      <c r="Z9" s="1">
        <v>0</v>
      </c>
    </row>
    <row r="10" spans="2:26" x14ac:dyDescent="0.3">
      <c r="B10" s="54" t="s">
        <v>46</v>
      </c>
      <c r="C10" s="54"/>
      <c r="D10" s="54"/>
      <c r="E10" s="54"/>
      <c r="F10" s="1">
        <v>0</v>
      </c>
      <c r="G10" s="1">
        <v>0</v>
      </c>
      <c r="H10" s="1">
        <v>0</v>
      </c>
      <c r="I10" s="1">
        <v>0</v>
      </c>
      <c r="J10" s="14">
        <v>0</v>
      </c>
      <c r="K10" s="14"/>
      <c r="L10" s="1"/>
      <c r="M10" s="13"/>
      <c r="N10" s="13"/>
      <c r="R10" s="54" t="s">
        <v>46</v>
      </c>
      <c r="S10" s="54"/>
      <c r="T10" s="54"/>
      <c r="U10" s="54"/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2:26" x14ac:dyDescent="0.3">
      <c r="B11" s="53" t="s">
        <v>48</v>
      </c>
      <c r="C11" s="53"/>
      <c r="D11" s="53"/>
      <c r="E11" s="53"/>
      <c r="F11" s="10" t="s">
        <v>38</v>
      </c>
      <c r="G11" s="10" t="s">
        <v>39</v>
      </c>
      <c r="H11" s="10" t="s">
        <v>40</v>
      </c>
      <c r="I11" s="10" t="s">
        <v>54</v>
      </c>
      <c r="J11" s="11" t="s">
        <v>56</v>
      </c>
      <c r="K11" s="15" t="s">
        <v>57</v>
      </c>
      <c r="L11" s="16" t="s">
        <v>58</v>
      </c>
      <c r="M11" s="12" t="s">
        <v>59</v>
      </c>
      <c r="N11" s="12" t="s">
        <v>60</v>
      </c>
      <c r="O11" s="12" t="s">
        <v>61</v>
      </c>
      <c r="P11" s="12" t="s">
        <v>62</v>
      </c>
      <c r="Q11" s="41"/>
      <c r="R11" s="53" t="s">
        <v>52</v>
      </c>
      <c r="S11" s="53"/>
      <c r="T11" s="53"/>
      <c r="U11" s="53"/>
      <c r="V11" s="10" t="s">
        <v>38</v>
      </c>
      <c r="W11" s="10" t="s">
        <v>39</v>
      </c>
      <c r="X11" s="10" t="s">
        <v>40</v>
      </c>
      <c r="Y11" s="10" t="s">
        <v>54</v>
      </c>
      <c r="Z11" s="11" t="s">
        <v>56</v>
      </c>
    </row>
    <row r="12" spans="2:26" x14ac:dyDescent="0.3">
      <c r="B12" s="54" t="s">
        <v>41</v>
      </c>
      <c r="C12" s="54"/>
      <c r="D12" s="54"/>
      <c r="E12" s="54"/>
      <c r="F12" s="1">
        <v>5</v>
      </c>
      <c r="G12" s="1">
        <v>7</v>
      </c>
      <c r="H12" s="1">
        <v>7</v>
      </c>
      <c r="I12" s="1">
        <v>1</v>
      </c>
      <c r="J12" s="1">
        <v>0</v>
      </c>
      <c r="K12" s="1">
        <v>3</v>
      </c>
      <c r="L12" s="14">
        <v>5</v>
      </c>
      <c r="M12" s="14">
        <v>1</v>
      </c>
      <c r="N12" s="14">
        <v>1</v>
      </c>
      <c r="O12" s="14">
        <v>1</v>
      </c>
      <c r="P12" s="1"/>
      <c r="R12" s="54" t="s">
        <v>41</v>
      </c>
      <c r="S12" s="54"/>
      <c r="T12" s="54"/>
      <c r="U12" s="54"/>
      <c r="V12" s="1">
        <v>0</v>
      </c>
      <c r="W12" s="1">
        <v>2</v>
      </c>
      <c r="X12" s="1">
        <v>0</v>
      </c>
      <c r="Y12" s="1">
        <v>0</v>
      </c>
      <c r="Z12" s="1">
        <v>0</v>
      </c>
    </row>
    <row r="13" spans="2:26" x14ac:dyDescent="0.3">
      <c r="B13" s="54" t="s">
        <v>42</v>
      </c>
      <c r="C13" s="54"/>
      <c r="D13" s="54"/>
      <c r="E13" s="54"/>
      <c r="F13" s="1">
        <v>2</v>
      </c>
      <c r="G13" s="1">
        <v>6</v>
      </c>
      <c r="H13" s="1">
        <v>5</v>
      </c>
      <c r="I13" s="1">
        <v>1</v>
      </c>
      <c r="J13" s="1">
        <v>0</v>
      </c>
      <c r="K13" s="1">
        <v>2</v>
      </c>
      <c r="L13" s="14">
        <v>3</v>
      </c>
      <c r="M13" s="14"/>
      <c r="N13" s="14"/>
      <c r="O13" s="14">
        <v>1</v>
      </c>
      <c r="P13" s="1"/>
      <c r="R13" s="54" t="s">
        <v>42</v>
      </c>
      <c r="S13" s="54"/>
      <c r="T13" s="54"/>
      <c r="U13" s="54"/>
      <c r="V13" s="1"/>
      <c r="W13" s="1"/>
      <c r="X13" s="1"/>
      <c r="Y13" s="1"/>
      <c r="Z13" s="1"/>
    </row>
    <row r="14" spans="2:26" x14ac:dyDescent="0.3">
      <c r="B14" s="54" t="s">
        <v>43</v>
      </c>
      <c r="C14" s="54"/>
      <c r="D14" s="54"/>
      <c r="E14" s="54"/>
      <c r="F14" s="1">
        <v>2.7</v>
      </c>
      <c r="G14" s="1">
        <v>3.56</v>
      </c>
      <c r="H14" s="1">
        <v>3.37</v>
      </c>
      <c r="I14" s="1">
        <v>3.54</v>
      </c>
      <c r="J14" s="1">
        <v>0</v>
      </c>
      <c r="K14" s="1">
        <v>3.47</v>
      </c>
      <c r="L14" s="14">
        <v>3.2</v>
      </c>
      <c r="M14" s="14">
        <v>3.86</v>
      </c>
      <c r="N14" s="14">
        <v>2.25</v>
      </c>
      <c r="O14" s="14">
        <v>3.34</v>
      </c>
      <c r="P14" s="1"/>
      <c r="R14" s="54" t="s">
        <v>43</v>
      </c>
      <c r="S14" s="54"/>
      <c r="T14" s="54"/>
      <c r="U14" s="54"/>
      <c r="V14" s="1">
        <v>0</v>
      </c>
      <c r="W14" s="1">
        <v>3.03</v>
      </c>
      <c r="X14" s="1">
        <v>0</v>
      </c>
      <c r="Y14" s="1">
        <v>0</v>
      </c>
      <c r="Z14" s="1">
        <v>0</v>
      </c>
    </row>
    <row r="15" spans="2:26" x14ac:dyDescent="0.3">
      <c r="B15" s="54" t="s">
        <v>44</v>
      </c>
      <c r="C15" s="54"/>
      <c r="D15" s="54"/>
      <c r="E15" s="54"/>
      <c r="F15" s="1">
        <v>3.05</v>
      </c>
      <c r="G15" s="7">
        <v>2.78</v>
      </c>
      <c r="H15" s="1">
        <v>3.08</v>
      </c>
      <c r="I15" s="1">
        <v>3.17</v>
      </c>
      <c r="J15" s="1">
        <v>0</v>
      </c>
      <c r="K15" s="1">
        <v>3.46</v>
      </c>
      <c r="L15" s="14">
        <v>3.4</v>
      </c>
      <c r="M15" s="14"/>
      <c r="N15" s="14"/>
      <c r="O15" s="14">
        <v>3.59</v>
      </c>
      <c r="P15" s="1"/>
      <c r="R15" s="54" t="s">
        <v>44</v>
      </c>
      <c r="S15" s="54"/>
      <c r="T15" s="54"/>
      <c r="U15" s="54"/>
      <c r="V15" s="1"/>
      <c r="W15" s="7"/>
      <c r="X15" s="1"/>
      <c r="Y15" s="1"/>
      <c r="Z15" s="1"/>
    </row>
    <row r="16" spans="2:26" x14ac:dyDescent="0.3">
      <c r="B16" s="54" t="s">
        <v>45</v>
      </c>
      <c r="C16" s="54"/>
      <c r="D16" s="54"/>
      <c r="E16" s="54"/>
      <c r="F16" s="1">
        <v>1</v>
      </c>
      <c r="G16" s="1">
        <v>1</v>
      </c>
      <c r="H16" s="1">
        <v>0</v>
      </c>
      <c r="I16" s="1"/>
      <c r="J16" s="1">
        <v>0</v>
      </c>
      <c r="K16" s="1">
        <v>1</v>
      </c>
      <c r="L16" s="1">
        <v>2</v>
      </c>
      <c r="M16" s="1"/>
      <c r="N16" s="1"/>
      <c r="O16" s="1"/>
      <c r="P16" s="1"/>
      <c r="R16" s="54" t="s">
        <v>45</v>
      </c>
      <c r="S16" s="54"/>
      <c r="T16" s="54"/>
      <c r="U16" s="54"/>
      <c r="V16" s="1">
        <v>0</v>
      </c>
      <c r="W16" s="1">
        <v>1</v>
      </c>
      <c r="X16" s="1">
        <v>0</v>
      </c>
      <c r="Y16" s="1">
        <v>0</v>
      </c>
      <c r="Z16" s="1">
        <v>0</v>
      </c>
    </row>
    <row r="17" spans="2:26" x14ac:dyDescent="0.3">
      <c r="B17" s="54" t="s">
        <v>46</v>
      </c>
      <c r="C17" s="54"/>
      <c r="D17" s="54"/>
      <c r="E17" s="54"/>
      <c r="F17" s="1">
        <v>3</v>
      </c>
      <c r="G17" s="1">
        <v>3</v>
      </c>
      <c r="H17" s="1">
        <v>6</v>
      </c>
      <c r="I17" s="1">
        <v>1</v>
      </c>
      <c r="J17" s="1">
        <v>0</v>
      </c>
      <c r="K17" s="1">
        <v>1</v>
      </c>
      <c r="L17" s="1">
        <v>2</v>
      </c>
      <c r="M17" s="1"/>
      <c r="N17" s="1"/>
      <c r="O17" s="1"/>
      <c r="P17" s="1"/>
      <c r="R17" s="54" t="s">
        <v>46</v>
      </c>
      <c r="S17" s="54"/>
      <c r="T17" s="54"/>
      <c r="U17" s="54"/>
      <c r="V17" s="1">
        <v>0</v>
      </c>
      <c r="W17" s="1">
        <v>1</v>
      </c>
      <c r="X17" s="1">
        <v>0</v>
      </c>
      <c r="Y17" s="1">
        <v>0</v>
      </c>
      <c r="Z17" s="1">
        <v>0</v>
      </c>
    </row>
    <row r="18" spans="2:26" x14ac:dyDescent="0.3">
      <c r="B18" s="53" t="s">
        <v>50</v>
      </c>
      <c r="C18" s="53"/>
      <c r="D18" s="53"/>
      <c r="E18" s="53"/>
      <c r="F18" s="10" t="s">
        <v>38</v>
      </c>
      <c r="G18" s="10" t="s">
        <v>39</v>
      </c>
      <c r="H18" s="10" t="s">
        <v>40</v>
      </c>
      <c r="I18" s="10" t="s">
        <v>54</v>
      </c>
      <c r="J18" s="11" t="s">
        <v>56</v>
      </c>
      <c r="K18" s="15" t="s">
        <v>57</v>
      </c>
      <c r="L18" s="16" t="s">
        <v>58</v>
      </c>
      <c r="M18" s="12"/>
      <c r="N18" s="12"/>
    </row>
    <row r="19" spans="2:26" x14ac:dyDescent="0.3">
      <c r="B19" s="54" t="s">
        <v>41</v>
      </c>
      <c r="C19" s="54"/>
      <c r="D19" s="54"/>
      <c r="E19" s="54"/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/>
      <c r="L19" s="1"/>
      <c r="M19" s="13"/>
      <c r="N19" s="13"/>
    </row>
    <row r="20" spans="2:26" x14ac:dyDescent="0.3">
      <c r="B20" s="54" t="s">
        <v>42</v>
      </c>
      <c r="C20" s="54"/>
      <c r="D20" s="54"/>
      <c r="E20" s="54"/>
      <c r="F20" s="1"/>
      <c r="G20" s="1"/>
      <c r="H20" s="1"/>
      <c r="I20" s="1"/>
      <c r="J20" s="1"/>
      <c r="K20" s="1"/>
      <c r="L20" s="1"/>
      <c r="M20" s="13"/>
      <c r="N20" s="13"/>
    </row>
    <row r="21" spans="2:26" x14ac:dyDescent="0.3">
      <c r="B21" s="54" t="s">
        <v>43</v>
      </c>
      <c r="C21" s="54"/>
      <c r="D21" s="54"/>
      <c r="E21" s="54"/>
      <c r="F21" s="1">
        <v>0</v>
      </c>
      <c r="G21" s="1">
        <v>0</v>
      </c>
      <c r="H21" s="1">
        <v>2.67</v>
      </c>
      <c r="I21" s="1">
        <v>0</v>
      </c>
      <c r="J21" s="1">
        <v>0</v>
      </c>
      <c r="K21" s="1"/>
      <c r="L21" s="1"/>
      <c r="M21" s="13"/>
      <c r="N21" s="13"/>
    </row>
    <row r="22" spans="2:26" x14ac:dyDescent="0.3">
      <c r="B22" s="54" t="s">
        <v>44</v>
      </c>
      <c r="C22" s="54"/>
      <c r="D22" s="54"/>
      <c r="E22" s="54"/>
      <c r="F22" s="1"/>
      <c r="G22" s="1"/>
      <c r="H22" s="1"/>
      <c r="I22" s="1"/>
      <c r="J22" s="1"/>
      <c r="K22" s="1"/>
      <c r="L22" s="1"/>
      <c r="M22" s="13"/>
      <c r="N22" s="13"/>
    </row>
    <row r="23" spans="2:26" x14ac:dyDescent="0.3">
      <c r="B23" s="54" t="s">
        <v>45</v>
      </c>
      <c r="C23" s="54"/>
      <c r="D23" s="54"/>
      <c r="E23" s="54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/>
      <c r="L23" s="1"/>
      <c r="M23" s="13"/>
      <c r="N23" s="13"/>
    </row>
    <row r="24" spans="2:26" x14ac:dyDescent="0.3">
      <c r="B24" s="54" t="s">
        <v>46</v>
      </c>
      <c r="C24" s="54"/>
      <c r="D24" s="54"/>
      <c r="E24" s="54"/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/>
      <c r="L24" s="1"/>
      <c r="M24" s="13"/>
      <c r="N24" s="13"/>
    </row>
    <row r="25" spans="2:26" x14ac:dyDescent="0.3">
      <c r="B25" s="53" t="s">
        <v>49</v>
      </c>
      <c r="C25" s="53"/>
      <c r="D25" s="53"/>
      <c r="E25" s="53"/>
      <c r="F25" s="10" t="s">
        <v>38</v>
      </c>
      <c r="G25" s="10" t="s">
        <v>39</v>
      </c>
      <c r="H25" s="10" t="s">
        <v>40</v>
      </c>
      <c r="I25" s="10" t="s">
        <v>54</v>
      </c>
      <c r="J25" s="11" t="s">
        <v>56</v>
      </c>
      <c r="K25" s="15" t="s">
        <v>57</v>
      </c>
      <c r="L25" s="16" t="s">
        <v>58</v>
      </c>
      <c r="M25" s="12"/>
      <c r="N25" s="12"/>
    </row>
    <row r="26" spans="2:26" x14ac:dyDescent="0.3">
      <c r="B26" s="54" t="s">
        <v>41</v>
      </c>
      <c r="C26" s="54"/>
      <c r="D26" s="54"/>
      <c r="E26" s="54"/>
      <c r="F26" s="1">
        <v>2</v>
      </c>
      <c r="G26" s="1">
        <v>3</v>
      </c>
      <c r="H26" s="1">
        <v>2</v>
      </c>
      <c r="I26" s="1">
        <v>0</v>
      </c>
      <c r="J26" s="1">
        <v>0</v>
      </c>
      <c r="K26" s="1"/>
      <c r="L26" s="14">
        <v>3</v>
      </c>
      <c r="M26" s="23"/>
      <c r="N26" s="23"/>
    </row>
    <row r="27" spans="2:26" x14ac:dyDescent="0.3">
      <c r="B27" s="54" t="s">
        <v>42</v>
      </c>
      <c r="C27" s="54"/>
      <c r="D27" s="54"/>
      <c r="E27" s="54"/>
      <c r="F27" s="1"/>
      <c r="G27" s="1"/>
      <c r="H27" s="1"/>
      <c r="I27" s="1">
        <v>0</v>
      </c>
      <c r="J27" s="1">
        <v>0</v>
      </c>
      <c r="K27" s="1"/>
      <c r="L27" s="1"/>
      <c r="M27" s="13"/>
      <c r="N27" s="13"/>
    </row>
    <row r="28" spans="2:26" x14ac:dyDescent="0.3">
      <c r="B28" s="54" t="s">
        <v>43</v>
      </c>
      <c r="C28" s="54"/>
      <c r="D28" s="54"/>
      <c r="E28" s="54"/>
      <c r="F28" s="1">
        <v>3.89</v>
      </c>
      <c r="G28" s="1">
        <v>3.67</v>
      </c>
      <c r="H28" s="1">
        <v>3.79</v>
      </c>
      <c r="I28" s="1">
        <v>0</v>
      </c>
      <c r="J28" s="1">
        <v>0</v>
      </c>
      <c r="K28" s="1"/>
      <c r="L28" s="14">
        <v>3.46</v>
      </c>
      <c r="M28" s="23"/>
      <c r="N28" s="23"/>
    </row>
    <row r="29" spans="2:26" x14ac:dyDescent="0.3">
      <c r="B29" s="54" t="s">
        <v>44</v>
      </c>
      <c r="C29" s="54"/>
      <c r="D29" s="54"/>
      <c r="E29" s="54"/>
      <c r="F29" s="1">
        <v>0</v>
      </c>
      <c r="G29" s="1"/>
      <c r="H29" s="1"/>
      <c r="I29" s="1">
        <v>0</v>
      </c>
      <c r="J29" s="1">
        <v>0</v>
      </c>
      <c r="K29" s="1"/>
      <c r="L29" s="1"/>
      <c r="M29" s="13"/>
      <c r="N29" s="13"/>
    </row>
    <row r="30" spans="2:26" x14ac:dyDescent="0.3">
      <c r="B30" s="54" t="s">
        <v>45</v>
      </c>
      <c r="C30" s="54"/>
      <c r="D30" s="54"/>
      <c r="E30" s="54"/>
      <c r="F30" s="1">
        <v>1</v>
      </c>
      <c r="G30" s="1">
        <v>2</v>
      </c>
      <c r="H30" s="1">
        <v>1</v>
      </c>
      <c r="I30" s="1">
        <v>0</v>
      </c>
      <c r="J30" s="1">
        <v>0</v>
      </c>
      <c r="K30" s="1"/>
      <c r="L30" s="1"/>
      <c r="M30" s="13"/>
      <c r="N30" s="13"/>
    </row>
    <row r="31" spans="2:26" x14ac:dyDescent="0.3">
      <c r="B31" s="54" t="s">
        <v>46</v>
      </c>
      <c r="C31" s="54"/>
      <c r="D31" s="54"/>
      <c r="E31" s="54"/>
      <c r="F31" s="1">
        <v>0</v>
      </c>
      <c r="G31" s="1">
        <v>1</v>
      </c>
      <c r="H31" s="1">
        <v>1</v>
      </c>
      <c r="I31" s="1">
        <v>0</v>
      </c>
      <c r="J31" s="1">
        <v>0</v>
      </c>
      <c r="K31" s="1"/>
      <c r="L31" s="1"/>
      <c r="M31" s="13"/>
      <c r="N31" s="13"/>
    </row>
  </sheetData>
  <mergeCells count="43">
    <mergeCell ref="R16:U16"/>
    <mergeCell ref="R17:U17"/>
    <mergeCell ref="R10:U10"/>
    <mergeCell ref="R11:U11"/>
    <mergeCell ref="R12:U12"/>
    <mergeCell ref="R13:U13"/>
    <mergeCell ref="R14:U14"/>
    <mergeCell ref="R15:U15"/>
    <mergeCell ref="R4:U4"/>
    <mergeCell ref="R5:U5"/>
    <mergeCell ref="R6:U6"/>
    <mergeCell ref="R7:U7"/>
    <mergeCell ref="R8:U8"/>
    <mergeCell ref="R9:U9"/>
    <mergeCell ref="B28:E28"/>
    <mergeCell ref="B29:E29"/>
    <mergeCell ref="B30:E30"/>
    <mergeCell ref="B31:E31"/>
    <mergeCell ref="B18:E18"/>
    <mergeCell ref="B19:E19"/>
    <mergeCell ref="B20:E20"/>
    <mergeCell ref="B21:E21"/>
    <mergeCell ref="B22:E22"/>
    <mergeCell ref="B23:E23"/>
    <mergeCell ref="B15:E15"/>
    <mergeCell ref="B16:E16"/>
    <mergeCell ref="B17:E17"/>
    <mergeCell ref="B25:E25"/>
    <mergeCell ref="B26:E26"/>
    <mergeCell ref="B27:E27"/>
    <mergeCell ref="B24:E24"/>
    <mergeCell ref="B9:E9"/>
    <mergeCell ref="B10:E10"/>
    <mergeCell ref="B11:E11"/>
    <mergeCell ref="B12:E12"/>
    <mergeCell ref="B13:E13"/>
    <mergeCell ref="B14:E14"/>
    <mergeCell ref="B2:G2"/>
    <mergeCell ref="B4:E4"/>
    <mergeCell ref="B5:E5"/>
    <mergeCell ref="B6:E6"/>
    <mergeCell ref="B7:E7"/>
    <mergeCell ref="B8:E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ФПН АНГ</vt:lpstr>
      <vt:lpstr>постдипломски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Micajkov Slobodan</dc:creator>
  <cp:lastModifiedBy>Iva Gjorgjieva</cp:lastModifiedBy>
  <cp:lastPrinted>2017-12-22T13:22:30Z</cp:lastPrinted>
  <dcterms:created xsi:type="dcterms:W3CDTF">2014-05-11T11:13:49Z</dcterms:created>
  <dcterms:modified xsi:type="dcterms:W3CDTF">2024-12-16T08:42:14Z</dcterms:modified>
</cp:coreProperties>
</file>